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Диаграмма1" sheetId="1" r:id="rId1"/>
    <sheet name="Источник финансирования 2" sheetId="2" r:id="rId2"/>
  </sheets>
  <definedNames/>
  <calcPr fullCalcOnLoad="1"/>
</workbook>
</file>

<file path=xl/sharedStrings.xml><?xml version="1.0" encoding="utf-8"?>
<sst xmlns="http://schemas.openxmlformats.org/spreadsheetml/2006/main" count="3299" uniqueCount="1463">
  <si>
    <t>Порядковые № разделов и мероприятий, предусмотренных муниципальной программой</t>
  </si>
  <si>
    <t>Наименование</t>
  </si>
  <si>
    <t xml:space="preserve">Объем финансирования 
2016 год 
 (тыс. руб.) </t>
  </si>
  <si>
    <t xml:space="preserve">Профинансировано 
 (тыс. руб.) </t>
  </si>
  <si>
    <t>1</t>
  </si>
  <si>
    <t>2</t>
  </si>
  <si>
    <t>3</t>
  </si>
  <si>
    <t>5</t>
  </si>
  <si>
    <t>6</t>
  </si>
  <si>
    <t>Мероприятие 1.1</t>
  </si>
  <si>
    <t xml:space="preserve">Создание дополнительных мест в дошкольных образовательных организациях (увеличение наполняемости групп в соответствии с       п. 1.9 СанПиН 2.4.1.3049-13 и открытие групп) </t>
  </si>
  <si>
    <t>Мероприятие 2.1</t>
  </si>
  <si>
    <t xml:space="preserve">Выплата компенсации  родительской платы за присмотр и уход за детьми, осваивающими образовательные программы дошкольного образования в организациях Лотошинского муниципального района, осуществляющих образовательную деятельность </t>
  </si>
  <si>
    <t>Мероприятие 2.2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</si>
  <si>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</si>
  <si>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2.3</t>
  </si>
  <si>
    <t xml:space="preserve">Муниципальное задание </t>
  </si>
  <si>
    <t>0</t>
  </si>
  <si>
    <t>Мероприятие 2.4</t>
  </si>
  <si>
    <t>Оплата труда с начислениями работников дошкольного образования</t>
  </si>
  <si>
    <t>Мероприятие 2.5</t>
  </si>
  <si>
    <t>Обеспечение деятельности дошкольных образовательных учреждений</t>
  </si>
  <si>
    <t>Мероприятие 2.6</t>
  </si>
  <si>
    <t>Укрепление материально-технической базы дошкольных образовательных учреждений</t>
  </si>
  <si>
    <t>Мероприятие 2.7</t>
  </si>
  <si>
    <t xml:space="preserve">Проведение мероприятия по проведению капитального, итекущего ремонта, ремонта и установки ограждений, ремонта кровель, замену оконных конструкций, выполнение противопожарных мероприятий в дошкольных образовательных учреждениях </t>
  </si>
  <si>
    <t>Мероприятие 3.1</t>
  </si>
  <si>
    <t>Повышение квалификации педагогических и руководящих работников дошкольных образовательных организаций</t>
  </si>
  <si>
    <t>Мероприятие 3.2</t>
  </si>
  <si>
    <t>Обеспечение прохождения аттестации педагогических и руководящих работников</t>
  </si>
  <si>
    <t>Мероприятие 4.1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</si>
  <si>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</si>
  <si>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Мероприятие 5.1</t>
  </si>
  <si>
    <t>Внедрение информационно-коммуникацион-ных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</si>
  <si>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Мероприятие 5.2</t>
  </si>
  <si>
    <t>Муниципальное задание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</si>
  <si>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</si>
  <si>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Мероприятие 1.2</t>
  </si>
  <si>
    <t>Создание условий для обеспечения обучающихся общеобразовательных организаций качественным горячим питанием</t>
  </si>
  <si>
    <t>Мероприятие 1.3</t>
  </si>
  <si>
    <t>Закупка технологического оборудования для столовых и мебели для залов питания общеобразователь-ных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</si>
  <si>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Частичная компенсация стоимости питания отдельным категориям обучающихся в муниципальных общеобразовательных организациях Лотошинского муниципального района и частных общеобразовательных организациях в Московской области, имеющих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</si>
  <si>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Лотошинском муниципальном районе, включая расходы на оплату труда 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</si>
  <si>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Лотошинском муниципальном районе</t>
  </si>
  <si>
    <t>Оплата расходов, связанных с компенсацией проезда к месту учебы и обратно отдельным категориям обучающихся по очной форме обучения  в муниципальных образовательных организациях в Лотошинском муниципальном районе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</si>
  <si>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в Лотошинском муниципальном районе</t>
  </si>
  <si>
    <t>Обеспечение подвоза  обучающихся к месту обучения в муниципальные общеобразователь-ные организации в Лотошинском муниципальном районе, расположенные в сельской местности</t>
  </si>
  <si>
    <t>Приобретение автобусов для доставки обучающихся в общеобразователь-ные организации в Лотошинском муниципальном районе, расположенные в сельской местности</t>
  </si>
  <si>
    <t>Мероприятие 2.8</t>
  </si>
  <si>
    <t>Проектирование и реконструкция муниципального общеобразовательного учреждения «Лотошинская средняя общеобразовательная школа № 2»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</si>
  <si>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проекты.</t>
  </si>
  <si>
    <t>Мероприятие 3.1.1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</si>
  <si>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</si>
  <si>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Мероприятие 3.1.2</t>
  </si>
  <si>
    <t>Закупка учебного оборудования и мебели для муниципальных общеобразова-тельных организаций – победителей областного конкурса муниципальных общеобразова-тельных организаций, разрабатывающих и внедряющих инновационные образовательные  проекты</t>
  </si>
  <si>
    <t>Курсы повышения квалификации педагогических и руководящих работников общеобразовательных организаций</t>
  </si>
  <si>
    <t>Мероприятие 4.2</t>
  </si>
  <si>
    <t>Проведение муниципального этапа Всероссийской олимпиады школьников</t>
  </si>
  <si>
    <t>Мероприятие 6.1</t>
  </si>
  <si>
    <t>Фонд заработной платы работников общеобразовательных организаций</t>
  </si>
  <si>
    <t>Мероприятие 6.2</t>
  </si>
  <si>
    <t>Обеспечение деятельности общеобразовательных учреждений</t>
  </si>
  <si>
    <t>Мероприятие 6.3</t>
  </si>
  <si>
    <t>Укрепление материально-технической базы общеобразовательных учреждений</t>
  </si>
  <si>
    <t>Мероприятие 7.1</t>
  </si>
  <si>
    <t>Внедрение современных образовательных технологий</t>
  </si>
  <si>
    <t>Мероприятие 7.2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</si>
  <si>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</si>
  <si>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Подпрограмма III «Дополнительное образование, воспитание и психолого-социальное сопровождение детей»</t>
  </si>
  <si>
    <t>Мероприятия по выявлению талантливых детей и молодежи на муниципальном уровне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</si>
  <si>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</si>
  <si>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Повышение квалификации и проведение аттестации педагогов и руководящих работников дополнительного образования детей</t>
  </si>
  <si>
    <t>Проведение конкурсов профессионального мастерства</t>
  </si>
  <si>
    <t>Оплата труда с начислениями работников дополнительного образования в сфере образования</t>
  </si>
  <si>
    <t>Оплата труда с начислениями работников дополнительного образования в сфере культуры</t>
  </si>
  <si>
    <t>Обеспечение деятельности образовательных организаций дополнительного образования в сфере образования</t>
  </si>
  <si>
    <t>Обеспечение деятельности образовательных организаций дополнительного образования в сфере культуры</t>
  </si>
  <si>
    <t>Укрепление материально-технической базы образовательных учреждений в сфере образования</t>
  </si>
  <si>
    <t>Укрепление материально-технической базы образовательных учреждений в сфере культуры</t>
  </si>
  <si>
    <t>Мероприятие 2.9</t>
  </si>
  <si>
    <t>Проведение культурно-массовых мероприятий в сфере образования</t>
  </si>
  <si>
    <t>Мероприятие 2.10</t>
  </si>
  <si>
    <t>Организация работы службы сопровождения замещающих семей и школа подготовки приемных родителей</t>
  </si>
  <si>
    <t>Мероприятие 2.11</t>
  </si>
  <si>
    <t>Проведение культурно-массовых мероприятий в сфере культуры</t>
  </si>
  <si>
    <t>Мероприятие 2.12</t>
  </si>
  <si>
    <t>Персональные стипендии Главы района</t>
  </si>
  <si>
    <t>Мероприятие 2.13</t>
  </si>
  <si>
    <t>Укрепление матертиально-технической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</si>
  <si>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Мероприятие 2.14</t>
  </si>
  <si>
    <t>Расходы на поваышение заработной платы работникам муниципальных учреждений Московской области в сфере образования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</si>
  <si>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</si>
  <si>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Организация мероприятий, направленных на пропаганду правил безопасного поведения на дорогах и улицах</t>
  </si>
  <si>
    <t>Мероприятие 3.3</t>
  </si>
  <si>
    <t>Пропаганда здорового образа жизни и семейных ценностей</t>
  </si>
  <si>
    <t>Мероприятие 3.4</t>
  </si>
  <si>
    <t>Проведение социально-психологического тестирования обучающихся образовательных организаций</t>
  </si>
  <si>
    <t>Мероприятие 3.5</t>
  </si>
  <si>
    <t>Проведение добровольного диагностического экспресс-тестирования обучающихся образовательных организаций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</si>
  <si>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</si>
  <si>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Подпрограмма IV «Создание условий для реализации муниципальной программы»</t>
  </si>
  <si>
    <t>Обеспечение деятельности отдела по образованию администрации Лотошинского муниципального района</t>
  </si>
  <si>
    <t>Муниципальное задание Муниципального учреждения «Централизованная бухгалтерия муниципальных учреждений Лотошинского муниципального района »</t>
  </si>
  <si>
    <t>Организация регулярных мониторингов</t>
  </si>
  <si>
    <t>Итого по муниципальной программе</t>
  </si>
  <si>
    <t>Средства бюджета Московской области</t>
  </si>
  <si>
    <t>9</t>
  </si>
  <si>
    <t>12</t>
  </si>
  <si>
    <t>Средства местного бюджета</t>
  </si>
  <si>
    <t>Внебюджетные источники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</si>
  <si>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</si>
  <si>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</si>
  <si>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</si>
  <si>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2016 год</t>
  </si>
  <si>
    <t>Достигнутое значение показателя за 2016 год</t>
  </si>
  <si>
    <t>Муниципальная программа : «Развитие образования в Лотошинском муниципальном районе Московской области на 2015 - 2019 годы»</t>
  </si>
  <si>
    <t>Подпрограмма 1. Подпрограмма I «Дошкольное образование»</t>
  </si>
  <si>
    <t>Задача 1.</t>
  </si>
  <si>
    <t>Ликвидация очередности в дошкольные образовательные организации и  развитие инфраструктуры дошкольного образования</t>
  </si>
  <si>
    <t>Задача 2.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</si>
  <si>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образования. Реализация федерального государственного образовательного стандарта дошкольного образования</t>
  </si>
  <si>
    <t>Задача 4.</t>
  </si>
  <si>
    <t>Задача 3.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</si>
  <si>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стандарты дошкольного образования</t>
  </si>
  <si>
    <t>Повышение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</si>
  <si>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Задача 5.</t>
  </si>
  <si>
    <t>Внедрение ИКТ в систему дошкольного образования.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</si>
  <si>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года)*</t>
  </si>
  <si>
    <t>Процент</t>
  </si>
  <si>
    <t>100</t>
  </si>
  <si>
    <t>32,8</t>
  </si>
  <si>
    <t>94,3</t>
  </si>
  <si>
    <t>Доля муниципальных организаций дошкольного образования подключенных к сети Интернет</t>
  </si>
  <si>
    <t>Доля муниципальных организаций дошкольного образования, подключенных к сети Интернет на скорости не менее 2 Мбит/с</t>
  </si>
  <si>
    <t>Подпрограмма 2. Подпрограмма II «Общее образование»</t>
  </si>
  <si>
    <t>Реализации федеральных государственных образовательных стандартов общего образования</t>
  </si>
  <si>
    <t xml:space="preserve">Задача 2. </t>
  </si>
  <si>
    <t>Реализация механизмов, обеспечивающих равный доступ к качественному общему образованию</t>
  </si>
  <si>
    <t xml:space="preserve">Задача 3. </t>
  </si>
  <si>
    <t>Развитие инновационной инфраструктуры общего образования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</si>
  <si>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развитию.</t>
  </si>
  <si>
    <t xml:space="preserve">Задача 5. </t>
  </si>
  <si>
    <t>Реализация механизмов для выявление и развития талантов детей</t>
  </si>
  <si>
    <t xml:space="preserve">Задача 6. </t>
  </si>
  <si>
    <t>Обеспечение информационной прозрачности, развитие государственно-общественного управления в образовании</t>
  </si>
  <si>
    <t xml:space="preserve">Задача 7. </t>
  </si>
  <si>
    <t>Внедрение ИКТ в систему общего и среднего образования</t>
  </si>
  <si>
    <t>ВСЕГО</t>
  </si>
  <si>
    <t>42,17</t>
  </si>
  <si>
    <t>28</t>
  </si>
  <si>
    <t>50</t>
  </si>
  <si>
    <t>Формирование системы непрерывного вариативного дополнительного образования детей</t>
  </si>
  <si>
    <t>Развитие инфраструктуры, кадрового потенциала обеспечивающих равную доступность и повышение охвата детей услугами дополнительного образования</t>
  </si>
  <si>
    <t xml:space="preserve">Модернизация системы воспитательной и психолого-социальной работы в системе образования, направленных на:
воспитание российской гражданской идентичности, этнической принадлежности, ответственного отношения к образованию, труду, окружающим людям и природе;
формирование ценностей коммуникативной компетенции, здорового и безопасного образа жизни, традиционной семьи, эстетической культуры личности.
</t>
  </si>
  <si>
    <t xml:space="preserve">Задача 4. </t>
  </si>
  <si>
    <t>Повышение качества и эффективности  муниципальных услуг в системе образования в Лотошинском муниципальном районе.</t>
  </si>
  <si>
    <t>Информационное сопровождение реализации муниципальной программы, распространения ее результатов.</t>
  </si>
  <si>
    <t>Доля победителей и призеров и участников творческих олимпиад, конкурсов и фестивалей межрегионального, федерального  и уровня</t>
  </si>
  <si>
    <t>0,9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</si>
  <si>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культуры и спорта</t>
  </si>
  <si>
    <t>41,5</t>
  </si>
  <si>
    <t>3,46</t>
  </si>
  <si>
    <t>80</t>
  </si>
  <si>
    <t>Доля детей (от 5 до 18 лет), охваченных дополнительным образованием технической направленности, процент</t>
  </si>
  <si>
    <t>5,3</t>
  </si>
  <si>
    <t>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</si>
  <si>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-</t>
  </si>
  <si>
    <t>54,5</t>
  </si>
  <si>
    <t>Доля муниципальных систем образования в Московской области, в которых внедрены инструменты управления по результатам</t>
  </si>
  <si>
    <t>Доля образовательных организаций в Московской области, имеющих доступ в сети Интернет к методическим и образовательным ресурсам, разработанным в рамках государственной программы</t>
  </si>
  <si>
    <t>Итого по подпрограмме IV:</t>
  </si>
  <si>
    <t>Итого по подпрограмме III:</t>
  </si>
  <si>
    <t>Итого по подпрограмме II:</t>
  </si>
  <si>
    <t>Итого по подпрограмме I:</t>
  </si>
  <si>
    <t>Муниципальная программа : "Культура Лотошинского муниципального района на 2015-2019 годы"</t>
  </si>
  <si>
    <t>Подпрограмма 1. Библиотечное обслуживание населения</t>
  </si>
  <si>
    <t>Оснащение библиотек Лотошинского муниципального р-на современным библиотечным и стеллажным оборудованием</t>
  </si>
  <si>
    <t>Оснащение библиотек Лотошинского муниципального района современной компьютерной  и офисной техникой</t>
  </si>
  <si>
    <t xml:space="preserve">Проведение косметического ремонта </t>
  </si>
  <si>
    <t>Мероприятие 1.4</t>
  </si>
  <si>
    <t>Комплектование книжных фондов библиотек Лотошинского муниципального района</t>
  </si>
  <si>
    <t>Мероприятие 1.5</t>
  </si>
  <si>
    <t>Развитие литера турного творчества и популяризация чтени</t>
  </si>
  <si>
    <t>Мероприятие 1.6</t>
  </si>
  <si>
    <t>Развитие интерактивного сайта</t>
  </si>
  <si>
    <t>Приобретение программного обеспечения</t>
  </si>
  <si>
    <t>Обеспечение деятельности Комплекса информационно-библиотечного обслуживания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</si>
  <si>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</si>
  <si>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Мероприятие 1.1.1</t>
  </si>
  <si>
    <t>Оснащение клубной системы современным оборудованием</t>
  </si>
  <si>
    <t>Мероприятие 1.1.2</t>
  </si>
  <si>
    <t>Модернизация  инфраструктуры сферы культуры (укрепление материально-технической базы  учреждений)</t>
  </si>
  <si>
    <t>Мероприятие 1.1.3</t>
  </si>
  <si>
    <t>Увеличение численности участников культурно–досуговых мероприятий</t>
  </si>
  <si>
    <t>Мероприятие 1.1.4</t>
  </si>
  <si>
    <t>Реализацию «умной социальной политики» в сфере культуры</t>
  </si>
  <si>
    <t>Мероприятие 1.1.5</t>
  </si>
  <si>
    <t>Увеличение числа культурно-досуговых мероприятий, за счет проведения межрайонных, зональных, областных мероприятий</t>
  </si>
  <si>
    <t>Увеличение посещаемости музейных учреждений (индивидуальных и экскурсионных)</t>
  </si>
  <si>
    <t>Мероприятие 2.1.1</t>
  </si>
  <si>
    <t>Фондовая, хранительская и собирательная деятельность</t>
  </si>
  <si>
    <t>Мероприятие 2.1.2</t>
  </si>
  <si>
    <t>Оснащение музеев современным оборудованием</t>
  </si>
  <si>
    <t>Мероприятие 2.1.3</t>
  </si>
  <si>
    <t>Увеличение количества выставочных проектов</t>
  </si>
  <si>
    <t>Мероприятие 2.1.4</t>
  </si>
  <si>
    <t>Повышение доступности и качества музейного обслуживания для населения( в т.ч. инвалиды)</t>
  </si>
  <si>
    <t>Мероприятие 2.1.5</t>
  </si>
  <si>
    <t>Укрепление материально-технической базы музеев Лотошинского муниципального района</t>
  </si>
  <si>
    <t>Развитие инфраструктуры на территории Лотошинского парка культуры и отдыха</t>
  </si>
  <si>
    <t>Организация и проведение культурно-массовых  мероприятий</t>
  </si>
  <si>
    <t>Содержание мини-зоопарка</t>
  </si>
  <si>
    <t>Погашение кредиторской задолженности за мероприятия, проведенные в 2015 году</t>
  </si>
  <si>
    <t>Укрепление материально-технической базы</t>
  </si>
  <si>
    <t>Реставрация  объектов культурного наследия</t>
  </si>
  <si>
    <t xml:space="preserve">Обеспечение деятельности МКУК "ЦБС" </t>
  </si>
  <si>
    <t>Обеспечение деятельности МУ "ЛРДК"</t>
  </si>
  <si>
    <t>Обеспечение деятельности МКУ  "Лотошинский историко-краеведческий музей"</t>
  </si>
  <si>
    <t xml:space="preserve">Обеспечение деятельности МУ «Парк культуры и отдыха»  </t>
  </si>
  <si>
    <t>Обеспечение деятельности отдела по культуре, делам молодежи, спорту и туризму.</t>
  </si>
  <si>
    <t>Реализация «умной социальной политики» в сфере культуры</t>
  </si>
  <si>
    <t>Обеспечение деятельности МУ "ЦБУК"</t>
  </si>
  <si>
    <t>Повышение доступности и качества библиотечных услуг для населения</t>
  </si>
  <si>
    <t>Организация библиотечного обслуживания населения Лотошинского муниципального района</t>
  </si>
  <si>
    <t>Увеличение количества книг, выданных детям и молодежи (до 24 лет) в библиотеках  Лотошинского муниципального района</t>
  </si>
  <si>
    <t>Уровень фактической обеспеченностью библиотеками от нормативной потребности</t>
  </si>
  <si>
    <t>89</t>
  </si>
  <si>
    <t>Подпрограмма 2. Организация досуга и предоставление услуг организаций культуры доступа к музейным фондам</t>
  </si>
  <si>
    <t>Средства Федерального бюджета</t>
  </si>
  <si>
    <t xml:space="preserve">Обеспечение доступности предоставления услуг в культурно-досуговых учреждениях 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</si>
  <si>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</si>
  <si>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Обеспеченность жителей района культурно-досуговыми мероприятиями от нормативной потребности</t>
  </si>
  <si>
    <t>90</t>
  </si>
  <si>
    <t>Доля населения, участвующего в коллективах народного творчества и школах искусств, процент</t>
  </si>
  <si>
    <t>12,25</t>
  </si>
  <si>
    <t>6,7</t>
  </si>
  <si>
    <t>Процент к 2012 году</t>
  </si>
  <si>
    <t>20</t>
  </si>
  <si>
    <t>Увеличение посещаемости музейных учреждений(индивидуальных и экскурсионных) (единица посещения на 1 жителя в год)</t>
  </si>
  <si>
    <t>единиц в год</t>
  </si>
  <si>
    <t>Подпрограмма 3. Развитие парка культуры и отдыха</t>
  </si>
  <si>
    <t xml:space="preserve">Задача 1. </t>
  </si>
  <si>
    <t>Создание инфраструктуры высокого уровня комфортности для организации отдыха и развлечений</t>
  </si>
  <si>
    <t>Сохранение объектов культурного наследия</t>
  </si>
  <si>
    <t>Итого по подпрограмме 3:</t>
  </si>
  <si>
    <t>Единица</t>
  </si>
  <si>
    <t>Количество благоустроенных парков культуры и отдыха на территории Московской области**</t>
  </si>
  <si>
    <t>Подпрограмма 4. Создание условий для реализации муниципальной программы</t>
  </si>
  <si>
    <t>Обеспечение  выполнения функций муниципальных учреждений Лотошинского муниципального района</t>
  </si>
  <si>
    <t>Итого по подпрограмме 4:</t>
  </si>
  <si>
    <t>Итого по муниципальной программе:</t>
  </si>
  <si>
    <t>Рубль</t>
  </si>
  <si>
    <t>Соотношение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</si>
  <si>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Муниципальная программа : "Спорт Лотошинского муниципального района на 2015-2019 годы"</t>
  </si>
  <si>
    <t>Подпрограмма 1.  Развитие физической культуры и массового спорта в Лотошинском муниципальном районе на 2015-2019 годы</t>
  </si>
  <si>
    <t>Вовлечение жителей Лотошинского муниципального района в систематические занятия физической культурой и спортом</t>
  </si>
  <si>
    <t>Мероприятия, направленные на развитие и популяризацию физической культуры и спорта</t>
  </si>
  <si>
    <t>Организация и проведение чемпионатов, кубков, турниров на базе МУ КСЦ Лотошино</t>
  </si>
  <si>
    <t>Организация и проведение чемпионатов, кубков, турниров на базе МУ "Стадион п.Лотошино"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</si>
  <si>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</t>
  </si>
  <si>
    <t>Мероприятия  по  самоопределению трудовой и социальной адаптации молодёжи и  
участие в мероприятиях по укреплению социальной ответственности молодёжи</t>
  </si>
  <si>
    <t>Мероприятия по патриотическому  и духовно-нравственному воспитанию молодёжи,  по поддержке талантливой молодёжи и социально-значимых инициатив, сотрудничеству в молодёжной среде.</t>
  </si>
  <si>
    <t>Организация и проведение мероприятий, направленных на методическое сопровождение работы с молодёжью</t>
  </si>
  <si>
    <t xml:space="preserve">Обеспечение деятельности МУ "КСЦ Лотошино" </t>
  </si>
  <si>
    <t>Обеспечение деятельности МКУ "Стадион"</t>
  </si>
  <si>
    <t>Задача 6.</t>
  </si>
  <si>
    <t>Итого по подпрограмме 1:</t>
  </si>
  <si>
    <t xml:space="preserve">Подпрограмма 2. Молодёжь Лотошинского муниципального района.  </t>
  </si>
  <si>
    <t>Количество жителей Московской области, систематически занимающихся физической культурой и спортом*</t>
  </si>
  <si>
    <t>Тысяча человек</t>
  </si>
  <si>
    <t>Доля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</si>
  <si>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24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</si>
  <si>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</si>
  <si>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 талантливой молодежи, молодежных социально значимых инициатив</t>
  </si>
  <si>
    <t>Доля граждан, участвующих в деятельности общест-венных организаций и объединений</t>
  </si>
  <si>
    <t>9,8</t>
  </si>
  <si>
    <t>Развитие системы научно-методического сопровождения работы с молодежью</t>
  </si>
  <si>
    <t>Итого по подпрограмме 2:</t>
  </si>
  <si>
    <t>Доля молодых граждан, принимающих участие в мероприятиях по гражданско-патриотическому,  воспитанию</t>
  </si>
  <si>
    <t>46,0</t>
  </si>
  <si>
    <t>Доля молодых граждан, принимающих участие в добровольческой деятельности</t>
  </si>
  <si>
    <t>14,0</t>
  </si>
  <si>
    <t>Подпрограмма 3. Обеспечивающая подпрограмма.</t>
  </si>
  <si>
    <t>Создание условий для реализации программы</t>
  </si>
  <si>
    <t>Среднемесячная заработная плата работников муниципальных учреждений физкультуры и спорта</t>
  </si>
  <si>
    <t>20975,5</t>
  </si>
  <si>
    <t>Взаимодействие муниципальных органов управления участниками разработки Схемы территориального планирования Лотошинского муниципального района и Генеральных планов развития поселений.</t>
  </si>
  <si>
    <t xml:space="preserve">Подготовка и актуализация 
Инвестиционного паспорта муниципального района, перечня инвестиционных площадок.
</t>
  </si>
  <si>
    <t xml:space="preserve">Оказание консультационной, организационной и методической помощи инициаторам инвестиционных проектов при их разработке и реализации </t>
  </si>
  <si>
    <t>Размещение  и актуализация информации по инвестиционным проектам в единой автоматизированной системе мониторинга инвестиционных проектов Министерства инвестиций и инноваций Московской  области (ЕАС ПИП)</t>
  </si>
  <si>
    <t xml:space="preserve">Сокращение количества и сроков прохождения административных процедур в рамках исполнения муниципальных функций и предоставления муниципальных услуг в значимых для инвестиционной деятельности сферах (земельно-имущественные отношения, строительство, подключение  к инженерным сетям)          </t>
  </si>
  <si>
    <t>Определение Уполномоченного органа по развитию конкуренции в Лотошинском муниципальном районе</t>
  </si>
  <si>
    <t>Создание Рабочей группы по развитию конкуренции в Лотошинском муниципальном районе</t>
  </si>
  <si>
    <t>Утверждение перечня приоритетных и социально значимых рынков для развития конкуренции в муниципальном образовании</t>
  </si>
  <si>
    <t>Разработка плана мероприятий («дорожной карты») по развитию конкуренции в Лотошинском муниципальном районе</t>
  </si>
  <si>
    <t>Проведение мониторинга состояния и развития конкурентной среды на рынках товаров и услуг Лотошинского муниципального района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</si>
  <si>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Лотошинском муниципальном районе</t>
  </si>
  <si>
    <t>Участие в работе объединений предпринимательских структур Подмосковья и Российской Федерации</t>
  </si>
  <si>
    <t>Оказание предпринимателям имущественной, информационной, консультационной поддержки</t>
  </si>
  <si>
    <t>Формирование реестра субъектов малого и среднего предпринимательства – получателей поддержки</t>
  </si>
  <si>
    <t>Организационные мероприятия поддержки субъектов малого и среднего предпринимательства</t>
  </si>
  <si>
    <t>Содействие субъектам малого и среднего предпринимательства по участию в мероприятиях государственной программы поддержки малого и среднего предпринимательства</t>
  </si>
  <si>
    <t>Привлечение субъектов малого и среднего предпринимательства для выполнения муниципальных заказов в соответствии со ст.30 Федерального закона №44-ФЗ от 05.04.2013г.</t>
  </si>
  <si>
    <t>Имущественная поддержки малого и среднего предпринимательства</t>
  </si>
  <si>
    <t>Мероприятие 2.2.1</t>
  </si>
  <si>
    <t>Ведение реестра недвижимого имущества, предназначенного для передачи во владение и (или) пользование субъектам малого и среднего предпринимательства</t>
  </si>
  <si>
    <t>Финансовая поддержка малого и среднего предпринимательства</t>
  </si>
  <si>
    <t>Мероприятие 2.3.1</t>
  </si>
  <si>
    <t xml:space="preserve">Частичная компенсация субъек-там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 </t>
  </si>
  <si>
    <t>Информационная  поддержка субъектов малого и среднего предпринимательства Лотошинского муниципального  района</t>
  </si>
  <si>
    <t>Мероприятие 2.4.1</t>
  </si>
  <si>
    <t>Информирование предпринимателей по проблемам организации и ведения бизнеса</t>
  </si>
  <si>
    <t>Иные формы  поддержки субъектов малого и среднего предпринимательства Лотошинского муниципального  района</t>
  </si>
  <si>
    <t>Мероприятие 2.5.1</t>
  </si>
  <si>
    <t>Организация выставочно-ярмарочных мероприятий, проведение конференций, бизнес-встреч, конкурсов, встреч по обмену опытом по вопросам малого и среднего предпринимательства</t>
  </si>
  <si>
    <t>Мероприятие 2.5.2</t>
  </si>
  <si>
    <t>Обеспечение выполнения мероприятий территориального трехстороннего соглашения между Администрацией Лотошинского муниципального района, представителями организаций профсоюза и работодателями Лотошинского муниципального района</t>
  </si>
  <si>
    <t>Мероприятие 2.5.3</t>
  </si>
  <si>
    <t xml:space="preserve">Проведение ме¬роприятий, свя¬занных с реали¬зацией мер, на¬правленных на формирование положительного образа предпри¬нимателя, попу¬ляризацию роли предпринима¬тельства </t>
  </si>
  <si>
    <t>Нормативно-правовое обеспечение</t>
  </si>
  <si>
    <t>Мероприятие 2.6.1</t>
  </si>
  <si>
    <t>Оказание практической помощи субъектам малого и среднего предпринимательства в оперативном получении правовой информации: - нормативно-правовые акты Московской области и Администрации Лотошинского муниципального района по вопросам малого и среднего предпринимательства</t>
  </si>
  <si>
    <t>Разработка мер по рациональному размещению объектов потребительского рынка и услуг на территории Лотошинского муниципального района</t>
  </si>
  <si>
    <t xml:space="preserve">Разработка и реализация стратегии развития потребительского рынка и услуг </t>
  </si>
  <si>
    <t>Ввод (строительство) новых современных мощностей инфраструктуры  потребительского рынка и услуг в том числе ориентированных на обслуживание социально незащищенных категорий  граждан.</t>
  </si>
  <si>
    <t>Мероприятие 1.3.1</t>
  </si>
  <si>
    <t>Ремонт бани по ул.Калинина, д.12  1 баня</t>
  </si>
  <si>
    <t>Мероприятие 1.3.2</t>
  </si>
  <si>
    <t>Мероприятие 1.3.3</t>
  </si>
  <si>
    <t>Строительство и ремонт торговых объектов и объектов бытовых услуг</t>
  </si>
  <si>
    <t>Реконструкция здания для размещения  сельскохозяйственного рынка  на территории Лотошинского муниципального района</t>
  </si>
  <si>
    <t xml:space="preserve">Согласование сводного перечня мест проведения ярмарок с участием производителей  сельскохозяйственной продукции Московской области </t>
  </si>
  <si>
    <t xml:space="preserve">Организация и проведение районных тематических ярмарок с участием субъектов малого и среднего предпринимательства    </t>
  </si>
  <si>
    <t>Мероприятие 1.7</t>
  </si>
  <si>
    <t>Организация и проведение «социальных» акций для ветеранов и инвалидов Великой Отечественной войны,  социально незащищенных категорий граждан с участием хозяйствующих субъектов, осуществляющих деятельность в сфере потребительского рынка и услуг</t>
  </si>
  <si>
    <t>Мероприятие 1.8</t>
  </si>
  <si>
    <t>Реализация мероприятий, направленных на популяризацию и повышение престижа профессий работников торговли и услуг в целях привлечения постоянного населения Московской области для работы в сфере потребительского рынка и услуг в Лотошинском  муниципальном районе.</t>
  </si>
  <si>
    <t>Мероприятие 1.9</t>
  </si>
  <si>
    <t xml:space="preserve">Частичная компенсация транспортных расходов организаций и индивидуальных предпринимателей  по доставке продовольственных и промышленных товаров в сельские населенные пункты Лотошинского муниципального района </t>
  </si>
  <si>
    <t>Частичная компенсация стоимости  помывки льготной категории населения Лотошинского муниципального района</t>
  </si>
  <si>
    <t>Размещение на официальном сайте администрации в сети Интернет информации по вопросам, связанным с защитой прав потребителей</t>
  </si>
  <si>
    <t>Улучшение качества обслуживания, путем защиты прав потребителей</t>
  </si>
  <si>
    <t>Оформление  документов на регистрацию земельного участка</t>
  </si>
  <si>
    <t>Организация транспортировки в морг с мест обнаружения или происшествия умерших для производства судебно-медицинской экспертизы и паталого-анатомического вскрытия</t>
  </si>
  <si>
    <t>Содержание мест захоронений</t>
  </si>
  <si>
    <t>Проведение инвентаризации мест захоронений</t>
  </si>
  <si>
    <t>Содержание воинских захоронений и мемориалов «Вечный огонь»</t>
  </si>
  <si>
    <t>Мероприятие 3.6</t>
  </si>
  <si>
    <t xml:space="preserve">Содержание могил и надгробий Героев СССР, РФ </t>
  </si>
  <si>
    <t>Мероприятие 3.7</t>
  </si>
  <si>
    <t>Ограждение кладбищ</t>
  </si>
  <si>
    <t>Мероприятие 3.8</t>
  </si>
  <si>
    <t>Юридическое оформление кладбищ</t>
  </si>
  <si>
    <t>Мероприятие 3.9</t>
  </si>
  <si>
    <t>Проектные и изыскательские работы по благоустройству  воинского захоронения «Курган памяти 30-й Ударной Армии»</t>
  </si>
  <si>
    <t>Мероприятие 3.10</t>
  </si>
  <si>
    <t>Иные межбюджетные трансферт на благоустройство воинского захоронения «Курган памяти 30-й Ударной Армии», расположенного в сельском поселении Микулинское  Лотошинского муниципального района</t>
  </si>
  <si>
    <t>Муниципальная программа :  "Предпринимательство Лотошинского муниципального района на 2015-2019 годы"</t>
  </si>
  <si>
    <t>Подпрограмма 1.   «Создание условий для устойчивого экономического развития»</t>
  </si>
  <si>
    <t>Обеспечение эффективного взаимодействия муниципальных органов управления со всеми участниками инвестиционной деятельности</t>
  </si>
  <si>
    <t>Снижение административных барьеров при разработке и реализации инвестиционных проектов</t>
  </si>
  <si>
    <t>Инвестиции в основной капитал за счет всех источников финансирования в ценах соответствующих лет, млн. рублей:</t>
  </si>
  <si>
    <t>Миллион рублей</t>
  </si>
  <si>
    <t>684,6</t>
  </si>
  <si>
    <t>174,2</t>
  </si>
  <si>
    <t>Количество созданных рабочих мест, всего</t>
  </si>
  <si>
    <t>25,0</t>
  </si>
  <si>
    <t>4</t>
  </si>
  <si>
    <t>Уровень безработицы (по методологии Международной организации труда) в среднем за год, процент</t>
  </si>
  <si>
    <t>11,8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</si>
  <si>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</si>
  <si>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24681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</si>
  <si>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</si>
  <si>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123,7</t>
  </si>
  <si>
    <t>Объем отгруженной продукции высокотехнологичных и наукоемких видов экономической деятельности по крупным и средним организациям</t>
  </si>
  <si>
    <t>175,8</t>
  </si>
  <si>
    <t>Подпрограмма 2. «Развитие конкуренции на территории Лотошинского муниципального района»</t>
  </si>
  <si>
    <t>Развитие сферы муниципальных закупок на территории Лотошинского муниципального района</t>
  </si>
  <si>
    <t>Внедрение Стандарта развития конкуренции на территории Лотошинского муниципального района.</t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</si>
  <si>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</si>
  <si>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5,7</t>
  </si>
  <si>
    <t>Доля несостоявшихся торгов от общего количества объявленных торгов</t>
  </si>
  <si>
    <t>Доля общей экономии денежных средств от общей суммы объявленных торгов</t>
  </si>
  <si>
    <t>7,8</t>
  </si>
  <si>
    <t>Качественный показатель</t>
  </si>
  <si>
    <t>1,7</t>
  </si>
  <si>
    <t>Количество реализованных требований Стандарта развития конкуренции в Московской области</t>
  </si>
  <si>
    <t>единиц</t>
  </si>
  <si>
    <t>Подпрограмма 3. «Развитие малого и среднего предпринимательства в Лотошинском муниципальном районе»</t>
  </si>
  <si>
    <t>Создание благоприятных правовых и экономических условий для развития малого и среднего предпринимательства</t>
  </si>
  <si>
    <t>Увеличение вклада субъектов малого и среднего предпринимательства в экономику Лотошинского муниципального района</t>
  </si>
  <si>
    <t>Количество малых и средних предприятий на 1 тысячу жителей</t>
  </si>
  <si>
    <t>4,2</t>
  </si>
  <si>
    <t>Количество объектов инфраструктуры поддержки субъектов малого и среднего предпринимательства в области инноваций и производства (нарастающим итогом), ед.</t>
  </si>
  <si>
    <t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 в Московской области</t>
  </si>
  <si>
    <t>29,4</t>
  </si>
  <si>
    <t>34,9</t>
  </si>
  <si>
    <t>Число созданных рабочих мест субъектами малого и среднего предпринимательства, получившими поддержку</t>
  </si>
  <si>
    <t>Среднемесячная заработная плата работников малых и средних предприятиях в Московской области, руб.</t>
  </si>
  <si>
    <t>14984,2</t>
  </si>
  <si>
    <t>Количество субъектов малого и среднего предпринимательства, получивших государственную поддержку</t>
  </si>
  <si>
    <t xml:space="preserve">Количество вновь созданных предприятияй малого и среднего бизнеса** </t>
  </si>
  <si>
    <t>Темп роста объема инвестиций в основной капитал малых предприятий, %</t>
  </si>
  <si>
    <t>62,8</t>
  </si>
  <si>
    <t>Прирост количества субъектов малого и среднего предпринимательства</t>
  </si>
  <si>
    <t>1,4</t>
  </si>
  <si>
    <t>Подпрограмма 4. «Развитие потребительского рынка и услуг на территории Лотошинского муниципального района»</t>
  </si>
  <si>
    <t>Развитие инфраструктуры потребительского рынка и услуг</t>
  </si>
  <si>
    <t>Реализация некоторых мер по защите прав потребителей в сфере торговли, общественного питания, бытового обслуживания</t>
  </si>
  <si>
    <t>Тысяча квадратных метров</t>
  </si>
  <si>
    <t>Обеспеченность населения площадью торговых объектов</t>
  </si>
  <si>
    <t>Кв. м. /на 1000 жителей</t>
  </si>
  <si>
    <t>745,5</t>
  </si>
  <si>
    <t>Количество доставок товаров автолавками и автомагазинами в сельские населенные пункты Московской области по утвержденному уполномоченным органом местного самоуправления муниципального образования Московской области графику</t>
  </si>
  <si>
    <t>Единиц в неделю</t>
  </si>
  <si>
    <t>Количество введенных объектов по продаже отечественной сельхозпродукции "Подмосковный фермер"</t>
  </si>
  <si>
    <t>Рабочее место</t>
  </si>
  <si>
    <t>4,8</t>
  </si>
  <si>
    <t>Обеспеченность населения услугами общественного питания (посад.мест/1000 жителей)</t>
  </si>
  <si>
    <t>Посадочное место</t>
  </si>
  <si>
    <t>Количество введенных банных объектов по программе "Сто бань Подмосоковья"**</t>
  </si>
  <si>
    <t>Доля ликвидированных нестационарных объектов, несоответствующих требованиям законодательства, от общего количества выявленных несанкционированных</t>
  </si>
  <si>
    <t>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</si>
  <si>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Количество проведенных ярмарок на одно место, включенное в сводный перечень мест для проведения ярмарок</t>
  </si>
  <si>
    <t>Объём инвестиций в основной капитал в отраслях торговли и бытовых услуг,  в том числе в услуги бань по программе «Сто бань Подмосковья»</t>
  </si>
  <si>
    <t>Тысяча рублей</t>
  </si>
  <si>
    <t>Развитие ритуальных услуг</t>
  </si>
  <si>
    <t>Доля кладбищ, соответствующих требованиям порядка деятельности общественных кладбищ и крематориев на территории Московской области</t>
  </si>
  <si>
    <t>Реализация общесистемных мер по повышению качества и доступности государственных и муниципальных услуг, совершенствованию муниципального контроля</t>
  </si>
  <si>
    <t>Приведение нормативных правовых актов органа местного самоуправления Московской области в соответствие с требованиями Федерального закона от 27.07.2010 N 210-ФЗ "Об организации предоставления государственных и муниципальных услуг" (далее - N 210-ФЗ)</t>
  </si>
  <si>
    <t>Актуализация Перечня услуг, которые являются необходимыми и обязательными для предоставления органами местного самоуправления Московской области муниципальных услуг и предоставляются организациями, участвующими в предоставлении муниципальных услуг</t>
  </si>
  <si>
    <t>Оптимизация предоставления муниципальных услуг, обеспечение экстерриториальности предоставления услуг, предоставление по жизненным ситуациям, организация взаимодействия органов местного самоуправления Московской области с  МФЦ в электронном виде без дублирования документов на бумажных носителях</t>
  </si>
  <si>
    <t>Организация мониторинга качества и доступности предоставления муниципальных услуг, в том числе по принципу «одного окна», осуществления контрольных функций</t>
  </si>
  <si>
    <t>Оперативный мониторинг качества и доступности предоставления муниципальных услуг, в том числе по принципу "одного окна"</t>
  </si>
  <si>
    <t>Создание и развитие системы предоставления государственных и муниципальных услуг по принципу "одного окна", в том числе на базе многофункциональных центров предоставления государственных и муниципальных услуг</t>
  </si>
  <si>
    <t xml:space="preserve">Создание и развитие МФЦ, в том числе УРМ  (2 ед.):
Московска обл. Лотошщинский р-н, с.Микулино, ул.Микрорайон, дом 15;
Московска обл. Лотошщинский р-н,
д. Доры СК
</t>
  </si>
  <si>
    <t>Проведение работ по созданию системы защиты персональных данных удаленных рабочих мест МФЦ</t>
  </si>
  <si>
    <t>Закупка компьютерного серверного оборудования программного обеспечения, оргтехники для оснащения УРМ МФЦ</t>
  </si>
  <si>
    <t>Оснащение помещения УРМ МФЦ предметами мебели и иными предметами бытового назначения</t>
  </si>
  <si>
    <t>Организация мобильного выездного обслуживания заявителей МФЦ</t>
  </si>
  <si>
    <t>Создание условий для обеспечения инвалидам беспрепятственного и комфортного обслуживания в МФЦ</t>
  </si>
  <si>
    <t>Обеспечение деятельности МФЦ</t>
  </si>
  <si>
    <t>Оплата труда и начисления на выплаты по оплате труда специалистов и руководителей МФЦ</t>
  </si>
  <si>
    <t>Мероприятие 2.4.2</t>
  </si>
  <si>
    <t>Материально-техническое обеспечение деятельности МФЦ</t>
  </si>
  <si>
    <t>Приобретение, техническое обслуживание и ремонт компьютерного и сетевого оборудования, организационной техники для использования в ОМСУ Лотошинского муниципального района</t>
  </si>
  <si>
    <t>Приобретение специализированных локальных прикладных программных продуктов, обновлений к ним, а также прав доступа к справочным и информационным банкам данных для нужд ОМСУ муниципального образования Московской области (СПС, бухгалтерский и кадровый учет)</t>
  </si>
  <si>
    <t>Создание, модернизация, развитие и техническое обслуживание локальных вычислительных сетей (ЛВС) ОМСУ  Лотошинского  муниципального района</t>
  </si>
  <si>
    <t>Подключение администраций городских округов и муниципальных районов, городских и сельских поселений к единой интегрированной мультисервисной телекоммуникационной сети Правительства Московской области для нужд ОМСУ Лотошинского муниципального района и обеспечения работы в ней, с учетом субсидии из бюджета МО</t>
  </si>
  <si>
    <t>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 для нужд ОМСУ  Лотошинского муниципального района</t>
  </si>
  <si>
    <t>Приобретение 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ИС в соответствии с установленными требованиями</t>
  </si>
  <si>
    <t xml:space="preserve">Выполнение плана по мобилизации доходов муниципального бюджета </t>
  </si>
  <si>
    <t>Утверждение (совершенствование) Методики прогнозирования доходов бюджета муниципального образования</t>
  </si>
  <si>
    <t>Финансирование расходов бюджета муниципального образования в течение финансового года</t>
  </si>
  <si>
    <t>Повышение эффективности бюджетных расходов</t>
  </si>
  <si>
    <t xml:space="preserve">Проведение мониторинга кредиторской задолженности казенных учреждений, бюджетных и автономных учреждений муниципального образования </t>
  </si>
  <si>
    <t xml:space="preserve">Обеспечение своевременности и полноты исполнения долговых обязательств </t>
  </si>
  <si>
    <t>Проведение оценки действующих долговых обязательств муниципального образования, в том числе по видам заимствований, срокам их погашения за последние три отчетных года и текущий финансовый год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</si>
  <si>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</si>
  <si>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>Предоставление кредитных ресурсов коммерческими банками</t>
  </si>
  <si>
    <t>Приобретение недвижимого имущества в муниципальную собственность по муниципальным контрактам: - жилого назначения (для детей сирот)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</si>
  <si>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</si>
  <si>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Приватизация имущества, находящегося в собственности Лотошинского муниципального района, а также земельных участков, государственная собственность на которые не разграничена</t>
  </si>
  <si>
    <t>Получение доходов от предоставления в аренду недвижимого имущества казны и земельных участков</t>
  </si>
  <si>
    <t>Получение доходов от перечисления чистой прибыли муниципальными унитарными предприятиями Лотошинского муниципального района</t>
  </si>
  <si>
    <t>Проведение кадастровых работ и постановка на государственный кадастровый учет земельных участков: - находящихся в собственности Лотошинского муниципального района; - государственная собственность на которые не разграничена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</si>
  <si>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</si>
  <si>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Определение рыночной стоимости: - объектов недвижимого имущества и земельных участков, находящихся в собственности Лотошинского муниципального района; - земельных участков, государственная собственность на которые не разграничена, в целях передачи в аренду и продажи</t>
  </si>
  <si>
    <t>Установление категории земельных участков</t>
  </si>
  <si>
    <t>Установление вида разрешенного использования земельного участка</t>
  </si>
  <si>
    <t>Осуществление муниципального земельного контроля</t>
  </si>
  <si>
    <t>Осуществление действий по государственной регистрации права муниципальной собственности на объекты недвижимого имущества</t>
  </si>
  <si>
    <t>Ремонт муниципальных зданий, помещений, входящих в состав муниципальной Казны</t>
  </si>
  <si>
    <t>Оплата коммунальных услуг зданий, помещений, входящих в состав муниципальной Казны</t>
  </si>
  <si>
    <t>Хранение, комплектование, учет и использование документов Архивного фонда Московской области и других архивных документов, хранящихся в архивном отделе администрации Лотошинского муниципального района</t>
  </si>
  <si>
    <t>Развитие нормативной правовой базы по вопросам муниципальной службы</t>
  </si>
  <si>
    <t>Проведение проверок достоверности и полноты сведений, 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</si>
  <si>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 xml:space="preserve">Организация работы комиссии по урегулированию конфликта интересов   администрации Лотошинского муниципального района в целях реализации мер по противодействию коррупции 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</si>
  <si>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</si>
  <si>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</si>
  <si>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 xml:space="preserve"> Ведение кадровой работы</t>
  </si>
  <si>
    <t>Консультирование муниципальных служащих по правовым и иным вопросам  прохождения муниципальной службы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</si>
  <si>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</si>
  <si>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</si>
  <si>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</si>
  <si>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</si>
  <si>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</si>
  <si>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Совершенствованию профессионального развития муниципальных служащих Лотошинского муниципального района</t>
  </si>
  <si>
    <t>Мероприятие 4.3</t>
  </si>
  <si>
    <t>Обеспечение деятельности Администрации Лотошинского муниципального района</t>
  </si>
  <si>
    <t>Обеспечение деятельности Финансово- экономического управления администрации Лотошинского муниципального района</t>
  </si>
  <si>
    <t>Обеспечение деятельности Комитета по управлению имуществом администрации Лотошинского муниципального района</t>
  </si>
  <si>
    <t>обеспечение денежным содержанием сотрудников МУ "Управление обеспечения деятельности ОМСУ"</t>
  </si>
  <si>
    <t>материально-техническое обеспечение деятельности МУ "Управление обеспечения деятельности ОМСУ"</t>
  </si>
  <si>
    <t>проведение закупок на развитие имущественного комплекса</t>
  </si>
  <si>
    <t>Ремонт удаленных рабочих мест</t>
  </si>
  <si>
    <t>Муниципальная программа : "Муниципальное управление" Лотошинского муниципального района на 2015-2019 годы"</t>
  </si>
  <si>
    <t>Подпрограмма 1.  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</si>
  <si>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Повышение уровня удовлетворенности гражданами и юридическими лицами качеством предоставления государственных и муниципальных услуг, в том числе на базе многофункциональных центров</t>
  </si>
  <si>
    <t>Обеспечение доступа  граждан и представителей бизнес-сообщества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</si>
  <si>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Уровень удовлетворенности граждан качеством предоставления государственных и муниципальных услуг</t>
  </si>
  <si>
    <t>Минута</t>
  </si>
  <si>
    <t>15</t>
  </si>
  <si>
    <t>Доля случаев нарушения нормативных сроков и порядка предоставления государственных (муниципальных) услуг (функций)</t>
  </si>
  <si>
    <t>Мероприятие 2.1.6</t>
  </si>
  <si>
    <t>Закупка компьютерного, серверного оборудования, програмного обеспечения, оргтехники</t>
  </si>
  <si>
    <t>Среднее количество обращений за получением государственных и муниципальных услуг  на одно окно МФЦ в день**</t>
  </si>
  <si>
    <t xml:space="preserve">Подпрограмма 2. 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</t>
  </si>
  <si>
    <t>40</t>
  </si>
  <si>
    <t>30</t>
  </si>
  <si>
    <t>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</si>
  <si>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Подпрограмма 3. Управление муниципальными финансами</t>
  </si>
  <si>
    <t>Обеспечение сбалансированности и устойчивости местного бюджета</t>
  </si>
  <si>
    <t>да/нет</t>
  </si>
  <si>
    <t>нет</t>
  </si>
  <si>
    <t>да</t>
  </si>
  <si>
    <t>Совершенствование управления муниципальным долгом</t>
  </si>
  <si>
    <t>Итого по подрограмме 3:</t>
  </si>
  <si>
    <t>Подпрограмма 4. Управление муниципальным имуществом и земельными ресурсами Лотошинского муниципального района</t>
  </si>
  <si>
    <t>Увеличение имущества, находящегося в собственности Лотошинского муниципального района, в том числе казны</t>
  </si>
  <si>
    <t>Приобретение квартир для детей - сирот</t>
  </si>
  <si>
    <t>Квадратный метр</t>
  </si>
  <si>
    <t>156,8</t>
  </si>
  <si>
    <t>Поступление в бюджет Лотошинского муниципального района неналоговых доходов от использования и реализации имущества</t>
  </si>
  <si>
    <t>Приватизация недвижимого имущества</t>
  </si>
  <si>
    <t>Площадь земельных участков,  подлежащая постановке на кадастровый учет в границах муниципальных образований</t>
  </si>
  <si>
    <t>Гектар</t>
  </si>
  <si>
    <t>Вовлечение  земельных участков в налоговый оборот</t>
  </si>
  <si>
    <t>Государственная регистрации права собственности Лотошинского муниципального района на объекты недвижимого имущества, находящиеся в собственности Лотошинского муниципального района</t>
  </si>
  <si>
    <t>Обеспечение сохранности муниципального имущества, составляющего казну</t>
  </si>
  <si>
    <t>Процент оформления земельных участков и объектов недвижимости в муниципальную собственость от количества объектов находящихся в реестре муниципальной собственности</t>
  </si>
  <si>
    <t>Ремонт и проведение работ по сохранности муниципальных зданий, помещений, входящих в состав муниципальной казны</t>
  </si>
  <si>
    <t>701</t>
  </si>
  <si>
    <t>Итого по Подпрограмме 4:</t>
  </si>
  <si>
    <t xml:space="preserve">Подпрограмма 5. Развитие архивного дела в Лотошинском муниципальном районе </t>
  </si>
  <si>
    <t>Хранение, комплектование, учет и использование документов Архивного фонда Московской области и других архивных документов</t>
  </si>
  <si>
    <t>Итого по Подпрограмме 5:</t>
  </si>
  <si>
    <t>Подпрограмма 6. Развитие муниципальной службы</t>
  </si>
  <si>
    <t>Доля муниципальных правовых актов, разработанных и приведенных в соответствие с федеральным законодательством и законодательством Московской области по вопросам муниципальной службы</t>
  </si>
  <si>
    <t>Совершенствование мер по противодействию коррупции на муниципальной службы в части кадровой работы</t>
  </si>
  <si>
    <t>Доля выполненных мероприятий от общего количества мероприятий, предусмотренных планом противодействия коррупции.</t>
  </si>
  <si>
    <t>Совершенствование организации прохождения  муниципальной службы</t>
  </si>
  <si>
    <t>Доля выполненных мероприятий от общего количества мероприятий, связанных с организацией муниципальной службы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</si>
  <si>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 муниципальных образований Московской области</t>
  </si>
  <si>
    <t>меньше или равно 0</t>
  </si>
  <si>
    <t>Повышение мотивации муниципальных служащих</t>
  </si>
  <si>
    <t>Доля выполненных мероприятий от общего количества мероприятий  по совершенствованию мотивации муниципальных служащих</t>
  </si>
  <si>
    <t xml:space="preserve">Доля муниципальных служащих, вышедших на пенсию, и получающих пенсию за выслугу лет </t>
  </si>
  <si>
    <t>Доля муниципальных служащих, прошедших обучение по программам профессиональной переподготовки и повышения квалификации в соответствии с планом - заказом, от общего числа муниципальных служащих</t>
  </si>
  <si>
    <t>Итого по Подпрограмме 6:</t>
  </si>
  <si>
    <t>Подпрограмма 7. Информирование населения о деятельности органов местного самоуправления Лотошинского муниципального района</t>
  </si>
  <si>
    <t>Создание и развитие комплексной системы информирования населения о деятельности органов местного самоуправления Лотошинского муниципального района</t>
  </si>
  <si>
    <t>Информирование населения о деятельности органов местного самоуправления Лотошинского муниципального района посредством наружной рекламы</t>
  </si>
  <si>
    <t>Итого по Подпрограмме 7:</t>
  </si>
  <si>
    <t>Подпрограмма 8. Создание условий для реализации муниципальной программы</t>
  </si>
  <si>
    <t>Среднегодовая численность постоянного населения</t>
  </si>
  <si>
    <t>17.438</t>
  </si>
  <si>
    <t>Расходы бюджета района на содержание работников органов местного самоуправления Лотошинского муниципального района, в расчёте на одного жителя</t>
  </si>
  <si>
    <t>4460</t>
  </si>
  <si>
    <t>Итого по Подпрограмме 8:</t>
  </si>
  <si>
    <t>Подпрограмма 9. Обеспечение инфраструктуры органов местного самоуправления Лотошинского муниципального района</t>
  </si>
  <si>
    <t>Обеспечение деятельности органов местного самоуправления Лотошинского муниципального района</t>
  </si>
  <si>
    <t>Итого по Подпрограмме 9:</t>
  </si>
  <si>
    <t>Площадь земельных участков, подлежащих оформлению в собственность муниципальных образований</t>
  </si>
  <si>
    <t>6,3</t>
  </si>
  <si>
    <t>Число нештатных ситуаций, возникающих по причине неудовлетворительного оказания услуги МУ «Управление обеспечения деятельности ОМС»</t>
  </si>
  <si>
    <t>7</t>
  </si>
  <si>
    <t>8</t>
  </si>
  <si>
    <t>10</t>
  </si>
  <si>
    <t>11</t>
  </si>
  <si>
    <t>13</t>
  </si>
  <si>
    <t>14</t>
  </si>
  <si>
    <t>16</t>
  </si>
  <si>
    <t>17</t>
  </si>
  <si>
    <t>Муниципальная программа : "Развитие сельского хозяйства и сельских территорий Лотошинского муниципального района на 2015-2020 годы"</t>
  </si>
  <si>
    <t>Подпрограмма 1.  «Развитие сельского  хозяйства  и сельских территорий Лотошинского муниципального района  на  2015-2020 годы»</t>
  </si>
  <si>
    <t xml:space="preserve">Оказание  несвязанной  поддержки сельскохозяйственным товаропроизваодителям в области растениеводств        </t>
  </si>
  <si>
    <t xml:space="preserve">Возмещение части затрат  на приобретение сельскохозяйственной  техники        </t>
  </si>
  <si>
    <t>Возмещение части  затрат на приобретение  элитных семян</t>
  </si>
  <si>
    <t>Проведение  культуртехнических работ</t>
  </si>
  <si>
    <t>Предоставление  субсидий  на компенсацию части по краткосрочным кредитам</t>
  </si>
  <si>
    <t>Субсидии на  литр реализованного молока</t>
  </si>
  <si>
    <t>Поддержка производства говядины  от  бычков мясных пород</t>
  </si>
  <si>
    <t>Поддержка  племенного животноводства</t>
  </si>
  <si>
    <t>Предоставление  грантов начинающим фермерам</t>
  </si>
  <si>
    <t xml:space="preserve">Предоставление  субсидий  на проведение мероприятий  по улучшению  жилищных условий  граждан        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</si>
  <si>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</si>
  <si>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Осуществление окончательного расчета за строительство распределительного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</si>
  <si>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реконструкции автомобильных дорог в д.Коноплево (участок2), в с.Микулино к МОПБ-12</t>
  </si>
  <si>
    <t>Реконструкция автомобильных дорог общего пользования с твердым покрытием в д.Коноплево (участок 2), в с.Микулино к МОПБ-12</t>
  </si>
  <si>
    <t>Ввод в действие общеобразовательного учреждения</t>
  </si>
  <si>
    <t>Проведение Всероссийской сельскохозяйственной переписи в  Лотошинском муниципальном районе</t>
  </si>
  <si>
    <t>Повышение  конкурентоспособности   продукции  отраслей  растениеводства и животноводства</t>
  </si>
  <si>
    <t>Индекс производства продукции сельского хозяйства в т.ч..</t>
  </si>
  <si>
    <t>Процент к предыдущему году</t>
  </si>
  <si>
    <t>индекс производства продукции растениеводства.</t>
  </si>
  <si>
    <t>Индекс производства продукции животноводства .</t>
  </si>
  <si>
    <t>Доля прибыльных сельскохозяйственных организаций, в общем их числе (процент к общему числу хозяйств)</t>
  </si>
  <si>
    <t>процентов к общей численности</t>
  </si>
  <si>
    <t>Объем инвестиций в основной капитал.</t>
  </si>
  <si>
    <t>Количество реализуемых инвестиционных проектов в сфере АПК .</t>
  </si>
  <si>
    <t>Объем инвестиций, привлеченных в текущем году по реализуемым инвестиционным  проектам АПК, находящимся в единой  автоматизированной системе мониторинга инвестиционных проектов Министерства  инвестиций и инноваций  Московской  области</t>
  </si>
  <si>
    <t xml:space="preserve">Производство продукции сельского хозяйства во всех категориях хозяйств: Производство  зерновых культур   </t>
  </si>
  <si>
    <t>Тонна; метрическая тонна (1000 кг)</t>
  </si>
  <si>
    <t>Производство картофеля;</t>
  </si>
  <si>
    <t>Производство овощей;</t>
  </si>
  <si>
    <t>Производство скота и птицы на убой;</t>
  </si>
  <si>
    <t>Производство молока;</t>
  </si>
  <si>
    <t>Производство яйцо.</t>
  </si>
  <si>
    <t>Тысяча штук</t>
  </si>
  <si>
    <t>Реализовано молока сельскохозяйственными предприятиями.</t>
  </si>
  <si>
    <t>Внесение  минеральных удобрений (тонн действующего вещества).</t>
  </si>
  <si>
    <t>Проведение работ по известкованию кислых почв.</t>
  </si>
  <si>
    <t>Проведение работ по фосфоритованию кислых почв.</t>
  </si>
  <si>
    <t>Доля обрабатываемой пашни в общей площади пашни. (% к общей площади пашни)</t>
  </si>
  <si>
    <t>1500</t>
  </si>
  <si>
    <t>Объем произведенной  продукции на вновь введенных в оборот землях сельскохозяйственного назначения (центнер зерновых ед)</t>
  </si>
  <si>
    <t>Центнер кормовых единиц</t>
  </si>
  <si>
    <t>Площадь, засеваемая элитными семенами.</t>
  </si>
  <si>
    <t>Объемы приобретения новой  техники сельскохозяйственными товаропроизводителями всех форм собственности в т.ч.:.</t>
  </si>
  <si>
    <t>Штука</t>
  </si>
  <si>
    <t>трактор;</t>
  </si>
  <si>
    <t>зерноуборочные комбайны;</t>
  </si>
  <si>
    <t>кормоуборочные комбайны.</t>
  </si>
  <si>
    <t>Выход телят от коров молочного направления.</t>
  </si>
  <si>
    <t>Голов на 100 голов коров</t>
  </si>
  <si>
    <t>Удельный вес  племенного скота в общем поголовье.</t>
  </si>
  <si>
    <t>Численность племенного поголовья коров молочного направления .</t>
  </si>
  <si>
    <t>Голов скота</t>
  </si>
  <si>
    <t>Численность племенного поголовья крупного рогатого скота мясного направления.</t>
  </si>
  <si>
    <t>Реализация племенного молодняка крупного рогатого скота молочного и мясного направлений.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</si>
  <si>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</si>
  <si>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Улучшить жилищные условия  граждан проживающих в сельской местности путем ввода  жилья.</t>
  </si>
  <si>
    <t>2300</t>
  </si>
  <si>
    <t>В т.ч для  молодых семей и молодых специалистов.</t>
  </si>
  <si>
    <t>Повышение уровня комплексного обустройства  населенных пунктов, расположенных в сельской местности Лотошинского района Московской области, объектами инженерной инфраструктуры и автомобильными дорогами</t>
  </si>
  <si>
    <t>Отсутствие просроченной кредиторской задолжности за распределительный  газопровод высокого (P≤1,2 МПа) и низкого (Р≤ 0,003 МПа) давления в д. Агнищево Лотошинского района Московской области</t>
  </si>
  <si>
    <t>Километр; тысяча метров</t>
  </si>
  <si>
    <t>Развитие сети  общеобразовательных учреждений в сельской местности Лотошинского района Московской области</t>
  </si>
  <si>
    <t>Количество новых мест в  общеобразовательных учреждениях,  введенных в действие в отчетном году</t>
  </si>
  <si>
    <t>Место</t>
  </si>
  <si>
    <t>Задача5.</t>
  </si>
  <si>
    <t>Актуализация сведений о состоянии, структуре, наличии и использовании ресурсного потенциала сельского хозяйства района. Детализация  характеристик субъектов сельскохозяйственной деятельности Лотошинского муниципального района Московской области.</t>
  </si>
  <si>
    <t>Обеспечение выполнения  мероприятия по подготовке и проведению Всероссийской сельскохозяйственной переписи 2016 года</t>
  </si>
  <si>
    <t>Итого по Подпрограмме 1:</t>
  </si>
  <si>
    <t>Муниципальная программа : "Содержание и развитие жилищно-коммунального хозяйства на территории Лотошинского муниципального района на 2015-2019 годы"</t>
  </si>
  <si>
    <t>Подпрограмма 1. "Содержание и развитие жилищно-коммунального хозяйства на территории Лотошинского муниципального района на 2015-2019 годы"</t>
  </si>
  <si>
    <t>Организация энергосберегающих мероприятий по теплоснабжению на территории Лотошинского муниципального района</t>
  </si>
  <si>
    <t>Замена узлов учета газа на котельных</t>
  </si>
  <si>
    <t>Замена изношенных тепловых сетей, горячего водоснабжения на предизолированные трубы</t>
  </si>
  <si>
    <t>Организация энергосберегающих мероприятий по водоснабжению на территории Лотошинского муниципального района</t>
  </si>
  <si>
    <t>Мероприятие 1.2.1</t>
  </si>
  <si>
    <t>Замена изношенных водопроводных сетей (внутриквартальных, ремонт водопроводных колодцев), установка очистных сооружений на ВЗУ</t>
  </si>
  <si>
    <t>Организация энергосберегающих мероприятий по водоотведению на территории Лотошинского муниципального района</t>
  </si>
  <si>
    <t>Ремонт изношенных канализационных сетей и канализационных колодцев</t>
  </si>
  <si>
    <t>Организация и проведение работ по благоустройству  на территории Лотошинского муниципального района</t>
  </si>
  <si>
    <t>Мероприятие 1.4.1</t>
  </si>
  <si>
    <t>Обустройство и содержание контейнерных площадок по сбору мусора, в том числе вблизи СНТ и вдоль дорог, с которых осуществляется вывоз мусора</t>
  </si>
  <si>
    <t>Мероприятие 1.4.2</t>
  </si>
  <si>
    <t>Ликвидация несанкционированных мусорных свалок</t>
  </si>
  <si>
    <t>Мероприятие 1.4.3</t>
  </si>
  <si>
    <t>Обеспеченность обустроенными детскими площадками и дворовыми территориями</t>
  </si>
  <si>
    <t>Устранение физического износа общего имущества многоквартирных домов</t>
  </si>
  <si>
    <t>Мероприятие 1.5.1</t>
  </si>
  <si>
    <t xml:space="preserve"> Капитальные вложения в объекты общего имущества многоквартирных домов муниципальной собственности</t>
  </si>
  <si>
    <t>Мероприятие 1.5.2</t>
  </si>
  <si>
    <t>Взносы  на капитальный ремонт общего имущества многоквартирных домов</t>
  </si>
  <si>
    <t>Проведение мероприятий по актуализации и разработке  схем теплоснабжения, водоснабжения и водоотведения</t>
  </si>
  <si>
    <t>Мероприятие 1.6.1</t>
  </si>
  <si>
    <t>Разработка и  актуализация схем теплоснабжения, водоснабжения и водоотведения</t>
  </si>
  <si>
    <t>Организация и проведение мероприятий по подготовке к осенне-зимнему периоду</t>
  </si>
  <si>
    <t>Мероприятие 1.7.1</t>
  </si>
  <si>
    <t>Погашение задолженности за потребленные энергоресурсы</t>
  </si>
  <si>
    <t>Улучшение качества питьевой воды</t>
  </si>
  <si>
    <t>Мероприятие 1.8.1</t>
  </si>
  <si>
    <t>Приобретение и установка cтанций обезжелезивания питьевой воды</t>
  </si>
  <si>
    <t>Средства бюджетов городских и сельских поселений муниципального района</t>
  </si>
  <si>
    <t>Обеспечение бесперебойного и качественного снабжения жилищно-коммунальными услугами</t>
  </si>
  <si>
    <t>Кубический метр</t>
  </si>
  <si>
    <t>Единиц на тысячу человек</t>
  </si>
  <si>
    <t>18</t>
  </si>
  <si>
    <t>19</t>
  </si>
  <si>
    <t>Муниципальная программа : "Развитие транспортной системы на территории Лотошинского муниципального района на 2015-2019 годы"</t>
  </si>
  <si>
    <t>Подпрограмма 1. «Организация транспортного обслуживания населения в границах    Лотошинского муниципального района»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</si>
  <si>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</si>
  <si>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Погашение кредиторской задолженности за предоставление транспортных услуг населению</t>
  </si>
  <si>
    <t>Мониторинг исполнения заключенных муниципальных контрактов по перевозке пассажиров по маршрутам регулярных перевозок по  регулируемым тарифам</t>
  </si>
  <si>
    <t xml:space="preserve">Регулярное освещение вопросов БДД в СМИ,  проведение правовой пропаганды об изменениях законодательства в сфере БДД </t>
  </si>
  <si>
    <t>Организация и проведение заседаний объединенной комиссии по БД</t>
  </si>
  <si>
    <t>Размещение социальной рекламы по пропаганде безопасности дорожного движения на улицах и автодорогах района</t>
  </si>
  <si>
    <t xml:space="preserve">Организация и проведение семинаров и совещаний с руководителями образовательных учреждений, родительских собраний по вопросам профилактики БДД </t>
  </si>
  <si>
    <t>Приобретение светоотражающих значков и флипперов для первоклассников</t>
  </si>
  <si>
    <t>Проведение декад и недель «Внимание  дети»</t>
  </si>
  <si>
    <t>Приобретение видеорегистраторов для школьных автобусов</t>
  </si>
  <si>
    <t>Обучение водителей школьных автобусов по программам, разработанным в соответствии с требованиями ФЗ "О безопасности дорожного движения"</t>
  </si>
  <si>
    <t>Оснащение отделения скорой помощи диагностической аппаратурой для проведения освидетельствования на состояние, опьяниния водителей (прибор  «Алкоттест-7410»</t>
  </si>
  <si>
    <t>Организация обучения сотрудников ОГИБДД приемам оказания первой медицинской помощи на базе МУЗ «Лотошинская ЦРБ»</t>
  </si>
  <si>
    <t>Строительство светофорных объектов</t>
  </si>
  <si>
    <t xml:space="preserve">Изготовление, приобретение и установка новых дорожных знаков на улицах и дорогах Лотошинского муниципального района </t>
  </si>
  <si>
    <t xml:space="preserve">Установка искусственных дорожных неровностей </t>
  </si>
  <si>
    <t>Мероприятие 4.4</t>
  </si>
  <si>
    <t>Ремонт уличного освещения вдоль автодорог в населенных пунктах</t>
  </si>
  <si>
    <t>Мероприятие 4.5</t>
  </si>
  <si>
    <t>Строительство парковочных машиномест на парковках общего пользования</t>
  </si>
  <si>
    <t>Мероприятие 4.6</t>
  </si>
  <si>
    <t>Разработка и актуализация комплексной схемы организации дорожного движения</t>
  </si>
  <si>
    <t>Проведение технической инвентаризации и паспортизации автомобильных дорог местного значения</t>
  </si>
  <si>
    <t>Разработка проектно-сметной документации по реконструкции автомобильных дорог местного значения</t>
  </si>
  <si>
    <t>Проведение работ по содержанию автомобильных дорог</t>
  </si>
  <si>
    <t>Проведение работ по ремонту дорог местного значения</t>
  </si>
  <si>
    <t>Приобретение дорожной техники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</si>
  <si>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</si>
  <si>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Доля муниципальных маршрутов регулярных перевозок по регулируемым тарифам в общем количестве муниципальных маршрутов регулярных перевозок муниципального района на конец года</t>
  </si>
  <si>
    <t xml:space="preserve">Доля населения проживающего в населенных пунктах, не имеющих регулярного автобусного сообщения с административным центром Лотошинского </t>
  </si>
  <si>
    <t>0,81</t>
  </si>
  <si>
    <t>Подпрограмма 2. «Безопасность дорожного движения Лотошинского муниципального района»</t>
  </si>
  <si>
    <t xml:space="preserve">Совершенствование и активизации работы с участниками дорожного движения. </t>
  </si>
  <si>
    <t>11,54</t>
  </si>
  <si>
    <t xml:space="preserve">Профилактика и предупреждение детского дорожно-транспортного травматизма  </t>
  </si>
  <si>
    <t xml:space="preserve">Совершенствование оказания доврачебной медицинской помощи при совершении ДТП на 
        догоспитальном этапе и аварийно-спасательных работ на месте ДТП 
</t>
  </si>
  <si>
    <t>Количество машиномест на парковках общего пользования</t>
  </si>
  <si>
    <t>Итого по Подпрограмме 2:</t>
  </si>
  <si>
    <t>Подпрограмма 3. «Содержание и ремонт автомобильных дорог  местного значения Лотошинского муниципального района»</t>
  </si>
  <si>
    <t>Обеспечение устойчивого функционирования сети автомобильных дорог местного значения</t>
  </si>
  <si>
    <t>Ликвидация мест концентрации и дорожно-транспортных происшествий</t>
  </si>
  <si>
    <t>Протяженность оформленных в собственность бесхозяйновых автомобильных дорог</t>
  </si>
  <si>
    <t xml:space="preserve">Организация  содержания автомобильных дорог общего пользования местного значения в нормативном состоянии </t>
  </si>
  <si>
    <t>Протяженность построенных и реконструированных автомобильных дорог общего пользования местного значения</t>
  </si>
  <si>
    <t>Протяженность отремонтированных автомобильных дорог общего пользования местного значения</t>
  </si>
  <si>
    <t>Площадь отремонтированных дворовых территорий</t>
  </si>
  <si>
    <t>Итого по Подпрограмме 3:</t>
  </si>
  <si>
    <t>Муниципальная программа :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</si>
  <si>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Подпрограмма 1.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</si>
  <si>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Замена изношенных тепловых сетей, горячего водоснабжения на более современные предизолированные трубы</t>
  </si>
  <si>
    <t>Проведение работ по  установке станций очистки на ВЗУ</t>
  </si>
  <si>
    <t>Установка общедомовых приборов учета энергоресурсов</t>
  </si>
  <si>
    <t>Установка приборов учета в предприятиях бюджетной сферы и муниципальном жилом фонде</t>
  </si>
  <si>
    <t>Заключение энергосервисных контрактов</t>
  </si>
  <si>
    <t xml:space="preserve">Содержание и ремонт уличного освещения </t>
  </si>
  <si>
    <t>Обучение специалистов, ответственных за энергосбережение и повышение энергоэффективности</t>
  </si>
  <si>
    <t>Организация энергосберегающих мероприятий в сфере жилищно-коммунальной отрасли на территории  Лотошинского муниципального района</t>
  </si>
  <si>
    <t>Удельная величина потребления энергетических ресурсов  том числе:</t>
  </si>
  <si>
    <t>- горячей воды на 1-го проживающего в МКД;</t>
  </si>
  <si>
    <t>- тепловой энергии, Гкал на 1 кв.м. общей площади МКД;</t>
  </si>
  <si>
    <t>Гигакалория</t>
  </si>
  <si>
    <t xml:space="preserve">- холодной воды на 1-го проживающего в МКД. </t>
  </si>
  <si>
    <t>- электрической энергии, на 1 проживающего;</t>
  </si>
  <si>
    <t>Киловатт-час</t>
  </si>
  <si>
    <t>Организация энергосберегающих мероприятий  в бюджетной сфере Лотошинского муниципального района</t>
  </si>
  <si>
    <t>Организация энергосберегающих мероприятий в системе уличного освещения на территории Лотошинского муниципального района</t>
  </si>
  <si>
    <t>Киловатт-час/квадратный метр</t>
  </si>
  <si>
    <t>Муниципальная программа : "Экология и природные ресурсы Лотошинского муниципального района на 2015-2019 г.г."</t>
  </si>
  <si>
    <t>Подпрограмма 1. «Экология и природные ресурсы Лотошинского муниципального района» на  2015 – 2019 г.г.</t>
  </si>
  <si>
    <t>Участие в проведении конференции научных обществ детей</t>
  </si>
  <si>
    <t>Изучение состояния озера Круглое, малых рек Лотошинского муниципального района</t>
  </si>
  <si>
    <t>Организация и проведение научно-практических занятий по изучению правил поведения в лесу и на водоемах. Изготовление просветительских аншлагов</t>
  </si>
  <si>
    <t xml:space="preserve">Проведение экологического десанта по обследованию и очистке парковых зон на территории Лотошинского муниципального района </t>
  </si>
  <si>
    <t xml:space="preserve">Проведение трудового десанта по очистке от мусора берегов р.Лобь в рамках проведения мероприятий в Дни защиты от экологической опасности </t>
  </si>
  <si>
    <t xml:space="preserve">Организация межведомственных мероприятий по выявлению и ликвидации лесоторфяных пожаров          </t>
  </si>
  <si>
    <t>Организация и проведение совместно с органами лесного хозяйства мероприятий по очистке лесов и посадке лесных культур</t>
  </si>
  <si>
    <t>Выявление и ликвидация несанкционированных свалок</t>
  </si>
  <si>
    <t xml:space="preserve">Организация и проведение двухмесячника по озеленению территории Лотошинского муниципального района  </t>
  </si>
  <si>
    <t>Организация мероприятий по снижению сброса загрязняющих веществ в стоках и повышение качества очистки сточных вод</t>
  </si>
  <si>
    <t xml:space="preserve">Актуализация схемы санитарной очистки территории Лотошинского муниципального района  </t>
  </si>
  <si>
    <t xml:space="preserve">Сбор сведений о наличии и состоянии заброшенных карьеров </t>
  </si>
  <si>
    <t>Обеспечение деятельности МУ «Лотошинский Центр природопользования и экологических проектов»</t>
  </si>
  <si>
    <t>Экологическое воспитание и просвещение населения на территории Лотошинского муниципального района</t>
  </si>
  <si>
    <t>Количество мероприятий по экологическому воспитанию и просвещению населения</t>
  </si>
  <si>
    <t>Количество участников мероприятий по экологическому воспитанию и просвещению населения на территории Лотошинского муниципального района</t>
  </si>
  <si>
    <t>7,1</t>
  </si>
  <si>
    <t>Сохранение и поддержание в надлежащем санитарном состоянии природной среды Лотошинского муниципального района</t>
  </si>
  <si>
    <t>Доля ликвидированных несанкционированных свалок, в общем числе выявленных несанкционированных свалок</t>
  </si>
  <si>
    <t>Очистка леса от бытового мусора и захламления</t>
  </si>
  <si>
    <t>Соответствие фактической площади зеленых насаждений (земли населённых пунктов, вид разрешенного использования-рекреационнаязона), на человека минимально необходимой площади озелененных территорий</t>
  </si>
  <si>
    <t>Снижение сброса загрязняющих веществ в стоках и повышение качества очистки сточных вод</t>
  </si>
  <si>
    <t xml:space="preserve">Наличие генеральной схемы санитарной очистки территории, принятой администрацией муниципального образования </t>
  </si>
  <si>
    <t>Рациональное использование и воспроизводство   природных ресурсов на территории Лотошинского муниципального района</t>
  </si>
  <si>
    <t>Доля обследованных карьеров</t>
  </si>
  <si>
    <t>Предотвращение незаконной добычи общераспространенных полезных ископаемых</t>
  </si>
  <si>
    <t>Создание условий для реализации мероприятий программы</t>
  </si>
  <si>
    <t>Отсутствие просроченной задолженности МУ «Лотошинский Центр природопользования и экологических проектов»</t>
  </si>
  <si>
    <t>Муниципальная программа : "Безопасность Лотошинского муниципального района Московской области на 2015-2019 годы"</t>
  </si>
  <si>
    <t>Подпрограмма 1. Профилактика преступлений и иных правонарушений на территории Лотошинского муниципального района</t>
  </si>
  <si>
    <t>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и в целях обеспечения правопорядка и безопасности граждан</t>
  </si>
  <si>
    <t>Муниципальная программа : "Жилище" Лотошинского муниципального района на 2015-2019 годы</t>
  </si>
  <si>
    <t>Подпрограмма 1. Обеспечение жильём молодых семей Лотошинского муниципального района</t>
  </si>
  <si>
    <t>Признание молодых семей участниками подпрограммы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</si>
  <si>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</si>
  <si>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 xml:space="preserve">Представление в установленный срок и по установленным формам отчетов о ходе выполнения мероприятий Подпрограммы    </t>
  </si>
  <si>
    <t>Организация работы по предоставлению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</si>
  <si>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 xml:space="preserve">Представление в установленный срок и по установленным формам отчетов о ходе выполнения мероприятий Подпрограммы </t>
  </si>
  <si>
    <t>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войны.</t>
  </si>
  <si>
    <t>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</si>
  <si>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Поддержка реализации проектов развития территорий в целях жилищного строительства</t>
  </si>
  <si>
    <t>Количество свидетельств о праве на получение социальной выплаты на приобретение (строительство) жилых помещений, выданных молодым семьям (в т.ч. на погашение ипотечного жилищного кредита)</t>
  </si>
  <si>
    <t>Доля молодых семей, улучшивших жилищные условия, процент</t>
  </si>
  <si>
    <t>Подпрограмма 2. Обеспечение жильём детей-сирот и детей, оставшихся без попечения родителей, а также лиц из их числа Лотошинского муниципального района</t>
  </si>
  <si>
    <t>Предоставление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</si>
  <si>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>Количество детей-сирот и детей, оставшихся без попечения родителей, а также лиц из их числа, обеспеченных жилыми помещениями, человек</t>
  </si>
  <si>
    <t>Количество детей-сирот и детей, оставшихся без попечения родителей, а также лиц из их числа, имеющих и не реализовавших право на обеспечение жилыми помещениями</t>
  </si>
  <si>
    <t>Подпрограмма 3. Обеспечение жильем ветеранов, инвалидов и семей, имеющих детей – инвалидов Лотошинского муниципального района</t>
  </si>
  <si>
    <t>Предоставление мер социальной поддержки по обеспечению жилыми помещениями за счет средств федерального бюджета ветеранов Великой Отечественной войны, членов семей погибших (умерших) инвалидов и участников Великой Отечественной войны</t>
  </si>
  <si>
    <t>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</si>
  <si>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Предоставление мер социальной поддержки по обеспечению жилыми помещениями за счет средств федерального бюджета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</si>
  <si>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</si>
  <si>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Подпрограмма 4. Развитие жилищного строительства.</t>
  </si>
  <si>
    <t>Создание условий для развития жилищного строительства</t>
  </si>
  <si>
    <t>Муниципальная программа : Газификация населенных пунктов Лотошинского муниципального района Московской области  на 2015-2019 годы</t>
  </si>
  <si>
    <t xml:space="preserve">Подпрограмма 1. Газификация населенных пунктов Лотошинского муниципального района Московской области  на 2015-2019 годы
</t>
  </si>
  <si>
    <t>Строительство газопроводов в населённых пунктах</t>
  </si>
  <si>
    <t>Паспортизация д.Агнищево</t>
  </si>
  <si>
    <t>Газификация д.Ушаково</t>
  </si>
  <si>
    <t>газификация д.Мамоново-д.Астренево</t>
  </si>
  <si>
    <t>подготовка мероприятий для газификация с.Микулино</t>
  </si>
  <si>
    <t>газификация д.Абушково</t>
  </si>
  <si>
    <t>Мероприятие 1.1.6</t>
  </si>
  <si>
    <t>газификация д.Урусово</t>
  </si>
  <si>
    <t>Мероприятие 1.1.7</t>
  </si>
  <si>
    <t>газификация п.Лотошино, улЦентральная</t>
  </si>
  <si>
    <t>Мероприятие 1.1.8</t>
  </si>
  <si>
    <t>газификация д.Кульпино</t>
  </si>
  <si>
    <t>Мероприятие 1.1.9</t>
  </si>
  <si>
    <t>газификация с.Микулино</t>
  </si>
  <si>
    <t>Мероприятие 1.1.10</t>
  </si>
  <si>
    <t>газификация д.Акулово</t>
  </si>
  <si>
    <t>Мероприятие 1.1.11</t>
  </si>
  <si>
    <t>газификация д.Софийское</t>
  </si>
  <si>
    <t>Мероприятие 1.1.12</t>
  </si>
  <si>
    <t>газификация д.Новое Лисино</t>
  </si>
  <si>
    <t>Мероприятие 1.1.13</t>
  </si>
  <si>
    <t>Мероприятие 1.1.14</t>
  </si>
  <si>
    <t>Мероприятие 1.1.15</t>
  </si>
  <si>
    <t>Мероприятие 1.1.16</t>
  </si>
  <si>
    <t>Мероприятие 1.1.17</t>
  </si>
  <si>
    <t>газификация п.Кировский</t>
  </si>
  <si>
    <t>Мероприятие 1.1.18</t>
  </si>
  <si>
    <t>Мероприятие 1.1.19</t>
  </si>
  <si>
    <t>Мероприятие 1.1.20</t>
  </si>
  <si>
    <t>Мероприятие 1.1.21</t>
  </si>
  <si>
    <t>Мероприятие 1.1.22</t>
  </si>
  <si>
    <t>Обеспечение населенных пунктов Лотошинского муниципального района источниками газификации – газопроводами высокого и низкого давления</t>
  </si>
  <si>
    <t>постановка на кадастровый учет газопровода д.Агнищево</t>
  </si>
  <si>
    <t>разработка проектной документации для газификации д.Ушаково</t>
  </si>
  <si>
    <t>обеспечение природным газом д.Мамоново – д.Астренево</t>
  </si>
  <si>
    <t>обеспечение природным газом д.Абушково</t>
  </si>
  <si>
    <t>обеспечение природным газом с.Микулино</t>
  </si>
  <si>
    <t>обеспечение природным газом д.Акулово</t>
  </si>
  <si>
    <t xml:space="preserve">обеспечение природным газом д.Софийское  </t>
  </si>
  <si>
    <t>обеспечение природным газом д. Новое Лисино</t>
  </si>
  <si>
    <t>обеспечение природным газом д.Калицино</t>
  </si>
  <si>
    <t>обеспечение природным газом д.Стрешневы Горы</t>
  </si>
  <si>
    <t>обеспечение природным газом д.Марково, д.Корневское</t>
  </si>
  <si>
    <t>обеспечение природным газом д.Кульпино</t>
  </si>
  <si>
    <t>обеспечение природным газом пос.Кировский</t>
  </si>
  <si>
    <t>обеспечение природным газом д.Афанасово</t>
  </si>
  <si>
    <t>обеспечение природным газом д.Канищево</t>
  </si>
  <si>
    <t>обеспечение природным газом д.Вяхирево</t>
  </si>
  <si>
    <t>обеспечение природным газом д.Введенское</t>
  </si>
  <si>
    <t>разработка проектной документации для строительства газопровода высокого давления с.Микулино – д.Хранево – д.Коноплево</t>
  </si>
  <si>
    <t>разработка проектной документации для газификации д.Хранево</t>
  </si>
  <si>
    <t>разработка проектной документации для газификации д.Коноплево</t>
  </si>
  <si>
    <t>Муниципальная программа : "Социальная защита населения Лотошинского муниципального района на 2015-2019 годы"</t>
  </si>
  <si>
    <t>Подпрограмма 1. «Доступная среда» в Лотошинском муниципальном районе</t>
  </si>
  <si>
    <t>Проведение паспортизации доступности муниципальных объектов</t>
  </si>
  <si>
    <t>Создание безбарьерной среды в  муниципальных учреждениях культуры</t>
  </si>
  <si>
    <t>Оснащение пандусами объектов капитального строительства и объектов, находящихся в стадии реконструкции</t>
  </si>
  <si>
    <t>Оснащение муниципальных учреждений тактильными лентами и значками (желтый круг) для слабовидящих людей в учреждения культуры и образования</t>
  </si>
  <si>
    <t xml:space="preserve">Оснащение муниципальных учреждений тактильными лентами и значками (желтый круг) для слабовидящих людей в учреждениях физкультуры </t>
  </si>
  <si>
    <t>Устройство парковочных мест для инвалидов</t>
  </si>
  <si>
    <t>Привлечение людей с ограниченными возможностями к участию в социо-культурных и мероприятиях</t>
  </si>
  <si>
    <t>Организация физкультурно-оздоровительной и спортивно-массовой работы среди лиц с ограниченными возможностями здоровья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</si>
  <si>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        </t>
  </si>
  <si>
    <t>Пропаганда адаптивной физической культуры и спорта, здорового образа жизни среди лиц имеющих ограниченные возможности здоровья и инвалидов</t>
  </si>
  <si>
    <t>Создание безбарьерной среды в  Муниципальных учреждениях образования</t>
  </si>
  <si>
    <t>Расчет размера  субсидий</t>
  </si>
  <si>
    <t>Формирование реестров получателей субсидий</t>
  </si>
  <si>
    <t>Перечисление субсидий на счета граждан</t>
  </si>
  <si>
    <t>Содержание и техническое обеспечение отдела по жилью и субсидиям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</si>
  <si>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</si>
  <si>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Улучшение жилищных условий медицинских работников, проживающих и работающих  в сельских населенных пунктах.</t>
  </si>
  <si>
    <t>Оказание дополнительной социальной поддержки в виде выплаты частичной компенсации арендной платы по договору аренды (найма) жилья медицинским работникам государственного бюджетного учреждения здравоохранения Московской области «Лотошинская центральная районная больница»</t>
  </si>
  <si>
    <t>Обеспечение полноценным питанием беременных женщин, кормящих матерей, а также детей в возрасте до трех лет</t>
  </si>
  <si>
    <t>Предоставление земельных участков и создание условий для функционирования фельдшерских акушерских пунктов</t>
  </si>
  <si>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</si>
  <si>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Доля доступных для инвалидов и других маломобильных групп населения  приоритетных объектов социальной, транспортной, инженерной инфраструктуры в общем количестве приоритетных объектов в муниципальном образовании</t>
  </si>
  <si>
    <t>Повышение уровня доступности социокультурной и спортивной реабилитации инвалидов</t>
  </si>
  <si>
    <t>Создание условий для инклюзивного образования детей-инвалидов</t>
  </si>
  <si>
    <t>Подпрограмма 2. «Организация предоставления гражданам, имеющим место жительства в Лотошинском муниципальном районе,  субсидий на оплату жилого помещения и коммунальных услуг»</t>
  </si>
  <si>
    <t>Предоставление гражданам субсидий</t>
  </si>
  <si>
    <t>Доля граждан, получивших субсидию, к численности населения Лотошинского муниципального района</t>
  </si>
  <si>
    <t>Количество семей/человек, получающих субсидии (семей/человек)</t>
  </si>
  <si>
    <t>Семья</t>
  </si>
  <si>
    <t>1634/3083</t>
  </si>
  <si>
    <t>Организация предоставления гражданам субсидий.</t>
  </si>
  <si>
    <t>Подпрограмма 3.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</si>
  <si>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Социальная поддержка медицинских работников, повышение престижа профессии врача и среднего медицинского работника</t>
  </si>
  <si>
    <t xml:space="preserve">Развитие системы медицинской профилактики неинфекционных заболеваний и формирование здорового образа жизни у населения Лотошинского муниципального района </t>
  </si>
  <si>
    <t>Доля лиц (беремен-ных женщин, кормя-щих матерей и детей в возрасте до 3-х лет), получающих социальную под-держку (питание), от общего количества обратившихся лиц данной категории.</t>
  </si>
  <si>
    <t>Муниципальная программа : "Градостроительная деятельность на территории Лотошинского муниципального района на 2015-2019 г.г."</t>
  </si>
  <si>
    <t>Подпрограмма 1. Градостроительная деятельность на территории Лотошинского муниципального района на 2015-2019гг</t>
  </si>
  <si>
    <t xml:space="preserve">Утверждение схемы территориального планирования Лотошинского муниципального района </t>
  </si>
  <si>
    <t>Проведение публичных слушаний и утверждение генеральных планов городских и сельских поселений Лотошинского муниципального района Московской области</t>
  </si>
  <si>
    <t>Проведение публичных слушаний и утверждение правил землепользования и застройки городских и сельских поселений Лотошинского  муниципального района Московской области</t>
  </si>
  <si>
    <t xml:space="preserve">Обеспечение функционирования информационной системы градостроительной деятельности (ИСОГД) Лотошинского муниципального района   </t>
  </si>
  <si>
    <t>Выдача разрешений на перепланировку и (или) переустройство жилого (нежилого) помещения, а так же выдача соответствующих решений о согласовании</t>
  </si>
  <si>
    <t>Выдача разрешений на перевод жилого помещения в нежилое или нежилого помещения в жилое</t>
  </si>
  <si>
    <t>Присвоение адреса объекту недвижимости</t>
  </si>
  <si>
    <t>Выдача градостроительного плана земельного участка (Индивидуальное жилищное строительство)</t>
  </si>
  <si>
    <t>Подготовка и выдача разрешения на строительство, ввод объекта в эксплуатацию (индивидуальное жилищное строительство)</t>
  </si>
  <si>
    <t>Изготовление и установка малых архитектурно-художественных форм</t>
  </si>
  <si>
    <t>Изготовление и установка скульптуры "Лотошинская картошка"</t>
  </si>
  <si>
    <t>Изготовление и установка скульптуры "Памятник воинам-ветеранам "горячих точек"</t>
  </si>
  <si>
    <t>Благоустройство пешеходных улиц</t>
  </si>
  <si>
    <t>Приведение в порядок главных улиц</t>
  </si>
  <si>
    <t>Обеспечение градостроительными средствами политики пространственного развития Лотошинского муниципального района и формирование условий для устойчивого градостроительного развития; обеспечение функционирования информационной системы градостроительной деятельности (ИСОГД) Лотошинского муниципального района</t>
  </si>
  <si>
    <t>Наличие  утвержденной схемы территориального планирования Лотошинского муниципального района Московской области</t>
  </si>
  <si>
    <t>Количество утвержденных генеральных планов городских и сельских поселений Лотошинского муниципального района Московской области, в том числе:</t>
  </si>
  <si>
    <t>количество утвержденных генеральных планов городских поселений</t>
  </si>
  <si>
    <t>количество утвержденных генеральных планов сельских поселений</t>
  </si>
  <si>
    <t>Количество утвержденных правил землепользования и застройки, городских и сельских поселений Лотошинского муниципального района Московской области, в том числе:</t>
  </si>
  <si>
    <t>количество утвержденных правил землепользования и застройки городского поселения</t>
  </si>
  <si>
    <t>количество утвержденных правил землепользования и застройки сельских поселений</t>
  </si>
  <si>
    <t>Эффективное оказание муниципальных услуг в сфере градостроительной деятельности в рамках исполнения муниципальных функций в целях обеспечения реализации предусмотренных законодательством Российской Федерации полномочий органов местного самоуправления в сфере градостроительной деятельности</t>
  </si>
  <si>
    <t>Поддержание доли подготавливаемых документов в сфере градостроительной деятельности Лотошинского муниципального р-на, разработанных без нарушений сроков реализации, установленных законодательством РФ, постановлениями и распоряжениями Главы Лотошинского муниципального района МО и распоряжениями Губернатора МО от общего кол-ва разраб-ой градостроит-ой документации</t>
  </si>
  <si>
    <t>Формирование современного архитектурного облика комплексной застройки территорий Лотошинского муниципального района</t>
  </si>
  <si>
    <t>Количество поселений Лотошинского муниципального района, имеющих концепции по формированию привлекательного облика городов</t>
  </si>
  <si>
    <t>Коэффициент приведённых в порядок городских территорий</t>
  </si>
  <si>
    <t>коэффициент</t>
  </si>
  <si>
    <t>Коэффициент благоустроенных пешеходных улиц и общественных пространств</t>
  </si>
  <si>
    <t>Всего по всем муниципальным программ</t>
  </si>
  <si>
    <t xml:space="preserve">Объем финансирования 
2017 год 
 (тыс. руб.) </t>
  </si>
  <si>
    <t>Планируемое значение показателя на 2017 год</t>
  </si>
  <si>
    <t>Достигнутое значение показателя за 2017 год</t>
  </si>
  <si>
    <t>Гранты Губернатора Московской области лучшим общеобразовательным организациям Московской области</t>
  </si>
  <si>
    <t>Снижение доли обучающихся в муниципальных общеобразовательных организациях, занимающихся во вторую смену; обеспечение односменного режима обучающихся в 1-11 (12) классах общеобразовательных организациях</t>
  </si>
  <si>
    <t xml:space="preserve">Задача 8. </t>
  </si>
  <si>
    <t>Создание и развитие в общеобразовательных организациях в Московской области условий  для ликвидации второй смены</t>
  </si>
  <si>
    <t>Мероприятие 8.1</t>
  </si>
  <si>
    <t>Организация отдыха и оздоровления детей</t>
  </si>
  <si>
    <t>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</t>
  </si>
  <si>
    <t>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</si>
  <si>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</si>
  <si>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</si>
  <si>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</si>
  <si>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Единиц</t>
  </si>
  <si>
    <t xml:space="preserve"> Отношение средней заработной платы педагогических работников муниципальных образовательных организаций общего образования к среднемесячному доходу от трудовой деятельности</t>
  </si>
  <si>
    <t>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</si>
  <si>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</si>
  <si>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процент</t>
  </si>
  <si>
    <t xml:space="preserve"> Количество построенных общеобразовательных организаций по годам реализации программы, в том числе за счет внебюджетных источников</t>
  </si>
  <si>
    <t>штука</t>
  </si>
  <si>
    <t>Количество новых мест в общеобразовательных организациях субъектов Российской Федерации, из них количество созданных мест в построенном или приобретенном (выкупленном) здании общеобразовательной организации</t>
  </si>
  <si>
    <t>Доля обучающихся во вторую смену</t>
  </si>
  <si>
    <t>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</si>
  <si>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</si>
  <si>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детей, привлекаемых к участию в творческих мероприятиях в сфере образования</t>
  </si>
  <si>
    <t>Доля детей, привлекаемых к участию в творческих мероприятиях в сфере культуры</t>
  </si>
  <si>
    <t>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</t>
  </si>
  <si>
    <t>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</t>
  </si>
  <si>
    <t>Отношение средней заработной платы педагогических работников организаций дополнительного образования детей в сфере физической культуры и спорта к средней заработной плате учителей в Московской области</t>
  </si>
  <si>
    <t>Доля детей в возрасте от 5 до 18 лет, обучающихся по дополнительным образовательным программам в сфере образования</t>
  </si>
  <si>
    <t>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</si>
  <si>
    <t>Доля детей, охваченных отдыхом и оздоровлением, в общей численности детей в возрасте от семи до пятнадцати лет, подлежащих оздоровлению</t>
  </si>
  <si>
    <t>Увеличение количества предоставляемых  муниципальными библиотеками  муниципальных услуг в электронном виде</t>
  </si>
  <si>
    <t>Процент по отношению к базовому году</t>
  </si>
  <si>
    <t>Количество муниципальных общедоступных библиотек Лотошинского муниципального района, подключенных к модулю учета пользователей библиотек Московской области системы ЕИСУБ</t>
  </si>
  <si>
    <t>В том числе: Количество приобретаемых считывателей</t>
  </si>
  <si>
    <t>Количество приобретаемых RFID-карт</t>
  </si>
  <si>
    <t>Количество отделов, обслуживающих читателей и в которых отсутствует программное обеспечение</t>
  </si>
  <si>
    <t>Количество посещений библиотек Лотошинского муниципального района (на 1 жителя в год), посещений</t>
  </si>
  <si>
    <t>Количество посещений</t>
  </si>
  <si>
    <t>Количество объектов культуры, по которым в текущем году завершены работы по капитальному ремонту и техническому переоснащению</t>
  </si>
  <si>
    <t xml:space="preserve"> Увеличение количества посетителей театрально-концертных мероприятий</t>
  </si>
  <si>
    <t>Увеличение количества театрально-концертных мероприятий</t>
  </si>
  <si>
    <t>Прирост количества выставочных проектов, относительно уровня 2012 года</t>
  </si>
  <si>
    <t>Количество посетителей муниципальных музеев</t>
  </si>
  <si>
    <t>Увеличение числа посетителей парка культуры и отдыха</t>
  </si>
  <si>
    <t>Соотношение средней заработной платы работников учреждений культуры к средней заработной плате в Московской области</t>
  </si>
  <si>
    <t>Обеспечение деятельности молодежного центра</t>
  </si>
  <si>
    <t>Приобретение RFID-оборудования, программного обеспечения и безконтактной смарт-карты с RFID-чипом</t>
  </si>
  <si>
    <t>Комплектование книжных фондов -поддержка отрасли культуры</t>
  </si>
  <si>
    <t>Создание социальных условий для проведения массовых физкультурно-спортивных мероприятий</t>
  </si>
  <si>
    <t>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</si>
  <si>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 xml:space="preserve">Проведение капитального ремонта и технического переоснащения учреждений физической культуры и спорта  </t>
  </si>
  <si>
    <t>Создание условий для инвалидов и лиц с ограниченными физическими возможностями здоровья для занятий адаптивной физической культурой и спортом</t>
  </si>
  <si>
    <t>Проведение мероприятий в сфере физкультуры и спорта для людей с ограниченными возможностями здоровья</t>
  </si>
  <si>
    <t>Подготовка спортивного резерва</t>
  </si>
  <si>
    <t>Проведение анализа перечня услуг (работ) подведомственных муниципальных учреждений с целью его уточнения и отказа от невостребованных услуг (работ)</t>
  </si>
  <si>
    <t xml:space="preserve"> 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 </t>
  </si>
  <si>
    <t>Доля обучающихся и студентов муниципального образования Московской области 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</si>
  <si>
    <t>Эффективность использования существующих объектов спорта</t>
  </si>
  <si>
    <t>Доля граждан , занимающихся в спортивных организациях, в общей численности детей и молодежи в возрасте 6-15 лет</t>
  </si>
  <si>
    <t>Доля учащихся и студентов, систематически занимающихся физической культурой и спорта, в общей численности учащихся и студентов</t>
  </si>
  <si>
    <t xml:space="preserve">Доля граждан, муниципального образования Московской области, занимающихся физической культурой и спортом по месту работы, в общей численности населения, занятого в экономике </t>
  </si>
  <si>
    <t>Количество введенных в эксплуатацию тренировочных площадок муниципальных образований Московской области, соответствующих требованиям ФИФА, предназначенных для проведения предсоревновательных тренировок</t>
  </si>
  <si>
    <t>Модернизация материально-технической базы объектов физической культуры и спорта путем проведения капитального ремонта и технического переоснащения в муниципальных образованиях Московской области</t>
  </si>
  <si>
    <t>Доля инвалидов и лиц с ограниченными возможностями здоровья, систематически занимающихся физической культурой и спортом, в общем числе инвалидов и лиц с ограниченными возможностями здоровья, проживающих в муниципальном образовании Московской области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</si>
  <si>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муниципального образования Московской области, в том числе для лиц с ограниченными возможностями</t>
  </si>
  <si>
    <t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 в муниципальном образовании Московской области</t>
  </si>
  <si>
    <t>Мероприятие 2.2.2</t>
  </si>
  <si>
    <t>Предоставление имущественных льгот для социально-ориентированных предприятий малого бизнеса</t>
  </si>
  <si>
    <t>Содействие строительству сети магазинов «Подмосковный фермер»</t>
  </si>
  <si>
    <t>Мероприятие 1.3.4</t>
  </si>
  <si>
    <t>Строительство (реконструкция) банных объектов в рамках программы «100 бань Подмосковья»</t>
  </si>
  <si>
    <t>Мероприятие 1.10</t>
  </si>
  <si>
    <t>Мероприятие 1.11</t>
  </si>
  <si>
    <t>Мероприятие 1.12</t>
  </si>
  <si>
    <t>Мероприятие 1.13</t>
  </si>
  <si>
    <t>Организация мероприятий, направленных на демонтаж нестационарных торговых объектов, размещение которых не соответствует схеме размещения нестационарных торговых объектов</t>
  </si>
  <si>
    <t>Содействие развитию объектов общественного питания, устанавливаемых в весенне-летний период</t>
  </si>
  <si>
    <t>Содействие развитию объектов общественного питания  в формате нестационарного торгового объекта</t>
  </si>
  <si>
    <t>Размещение нестационарных комплексов бытовых услуг (мультисервис)</t>
  </si>
  <si>
    <t>Инвестиции в основной капитал (за исключением бюджетных средств) без инвестиций направленных на строительство жилья</t>
  </si>
  <si>
    <t>Доля закупок среди субъектов малого предпринимательства, социально ориентированных некоммерческих организаций, осуществляемых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</si>
  <si>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Среднее количество участников на торгах</t>
  </si>
  <si>
    <t>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</t>
  </si>
  <si>
    <t>Увеличение доли оборота малых и средних предприятий в общем обороте по полному кругу предприятий</t>
  </si>
  <si>
    <t>Прирост площадей торговых объектов</t>
  </si>
  <si>
    <t>Обеспеченность предприятиями бытового обслуживания</t>
  </si>
  <si>
    <t>Прирост рабочих мест на объектах бытовых услуг</t>
  </si>
  <si>
    <t>Количество введённых нестационарных комплексов бытовых услуг (мультисервис)</t>
  </si>
  <si>
    <t xml:space="preserve"> Количество введенных объектов общественного питания  в формате нестационарного торгового объекта</t>
  </si>
  <si>
    <t xml:space="preserve"> Количество введенных объектов общественного питания, устанавливаемых в весенне-летний период</t>
  </si>
  <si>
    <t>Прирост посадочных мест на объектах общественного питания</t>
  </si>
  <si>
    <t>Доля хозяйствующих субъектов негосударственных и немуниципальных форм собственности, оказывающих ритуальные слуги на территории муниципального образования Московской области</t>
  </si>
  <si>
    <t>Обеспечение 100% содержания мест захоронений (кладбищ) по нормативу, установленному Законом Московской области</t>
  </si>
  <si>
    <t>Обеспечение ОМСУ Лотошинского муниципального района Московской области базовой информационно-технологической инфраструктурой</t>
  </si>
  <si>
    <t xml:space="preserve">Обеспечение ОМСУ Лотошинского муниципального района единой информационно-технологической и телекоммуникационной 
инфраструктурой
</t>
  </si>
  <si>
    <t>Увеличение доли защищённых по требованиям безопасности информации информационных систем, используемых ОМСУ Лотошинского муниципального района, в соответствии с категорией обрабатываемой информации.</t>
  </si>
  <si>
    <t>Обеспечение использования в деятельности ОМСУ Лотошинского муниципального района региональных и муниципальных информационных систем</t>
  </si>
  <si>
    <t>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</t>
  </si>
  <si>
    <t>Внедрение и сопровождение информационных систем поддержки оказания государственных и муниципальных услуг и контрольно-надзорной деятельности ОМСУ муниципального образования Московской области</t>
  </si>
  <si>
    <t>Повышение уровня использования информационных технологий в сфере образования Московской области</t>
  </si>
  <si>
    <t>Внедрение информационных технологий для повышения качества и доступности образовательных услуг населению Московской области</t>
  </si>
  <si>
    <t>Мероприятие 5.1.1</t>
  </si>
  <si>
    <t>Обеспечение муниципальных учреждений общего образования доступом в информационно-телекоммуникабельную сеть Интернет в соответствии с требованиями, с учётом субсидии из бюджета Московской области</t>
  </si>
  <si>
    <t>Мероприятие 5.1.2</t>
  </si>
  <si>
    <t>Приобретение современных аппаратно-программных комплексов для общеобразовательных организаций в муниципальном образовании Московской области, с учётом субсидии из бюджета Московской области</t>
  </si>
  <si>
    <t>Улучшение качества покрытия сетями подвижной радиотелефонной связи территории Лотошинского муниципального района Московской области</t>
  </si>
  <si>
    <t>Развитие телекоммуникационной инфраструктуры в области подвижной радиотелефонной связи на территории муниципального образования  Московской области</t>
  </si>
  <si>
    <t>Мероприятие 6.1.1</t>
  </si>
  <si>
    <t>Создание условий для размещения радиоэлектронных средств на земельных участках в границах муниципальных образований</t>
  </si>
  <si>
    <t>Мероприятие 6.1.2</t>
  </si>
  <si>
    <t>Создание условий для размещения радиоэлектронных средств на зданиях и сооружениях в границах муниципальных образований</t>
  </si>
  <si>
    <t>Улучшение обеспеченности услугами связи жителей многоквартирных домов на территории Лотошинского муниципального района Московской области</t>
  </si>
  <si>
    <t>Развитие сети волоконно-оптических линий связи для обеспечения возможности жителей муниципального района, пользоваться услугами проводного и мобильного доступа в ИТ сеть Интернет не менее чем 2 операторами связи</t>
  </si>
  <si>
    <t>Мероприятие 7.1.1</t>
  </si>
  <si>
    <t>Инвентаризация кабельной канализации на территории Московской области и постановка кабельной канализации на балансовый учёт</t>
  </si>
  <si>
    <t>Мероприятие 7.1.2</t>
  </si>
  <si>
    <t>Создание условий доступа операторам связи в многоквартирные дома и подключение подъездного видеонаблюдения</t>
  </si>
  <si>
    <t>Мероприятие 7.1.3</t>
  </si>
  <si>
    <t>Формирование реестра операторов связи, оказывающих услуги по предоставлению широкополосного доступа в информационно-телекоммуникационную сеть "Интернет"  на территории Московской области</t>
  </si>
  <si>
    <t>Повышение уровня использования информационных технологий в сфере культуры Московской области</t>
  </si>
  <si>
    <t>Внедрение информационных технологий для повышения качества и доступности услуг населению в сфере культуры МО</t>
  </si>
  <si>
    <t>Мероприятие 8.1.1</t>
  </si>
  <si>
    <t>Обеспечение муниципальных учреждений культуры доступом в информационно-телекоммуникационную сеть</t>
  </si>
  <si>
    <t>Выявление и вовлечение в хозяйственный и налоговый оборот объектов капитального строительства</t>
  </si>
  <si>
    <t>Проведение работы по установлению собственника (пользователя) заброшенного или аварийного имущества, объектов незавершенного строительства</t>
  </si>
  <si>
    <t xml:space="preserve">Выявление индивидуальных жилых, садовых и дачных домов, хозяйственных построек, не состоящих на кадастровом учете и права на которые не зарегистрированы; направление и вручение собственникам земельных участков с выявленными объектами писем, уведомлений и информационных материалов; консультирование по вопросам постановки на кадастровый учет объектов недвижимого имущества и регистрации права собственности на них; подготовка информации для формирование реестра объектов, выявленных объектов недвижимости </t>
  </si>
  <si>
    <t>Совершенствование профессионального развития муниципальных служащих Лотошинского муниципального района</t>
  </si>
  <si>
    <t>Снижение уровня производственного травматизма</t>
  </si>
  <si>
    <t>Внедрение новых передовых методов организации безопасной работы</t>
  </si>
  <si>
    <t>Размещение материалов о деятельности органов местного самоуправления, нормативно-правовых актов  и иной официальной информации Лотошинского муниципального района</t>
  </si>
  <si>
    <t>Информирование населения  Лотошинского муниципального района о деятельности органов местного самоуправления муниципального образования Московской области путем размещения материалов и в электронных  СМИ, распространяемых в сети Интернет (сетевых изданиях).  Ведение информационных ресурсов и баз данных Лотошинского муниципального района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</si>
  <si>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Лотошинского муниципального района,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</si>
  <si>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</si>
  <si>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</si>
  <si>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</si>
  <si>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 схеме размещения рекламных конструкций</t>
  </si>
  <si>
    <t>Организация осуществления функций и полномочий Администрации Лотошинского муниципального района, финансово-экономического управления администрации Лотошинского муниципального района, комитета по управлению имуществом администрации Лотошинского муниципального района.</t>
  </si>
  <si>
    <t>Исполнение переданных государственных полномочий</t>
  </si>
  <si>
    <t>Субвенция на финансовое обеспечение переданных полномочий по составлению (изменению и дополнению) списков кандидатов в присяжные заседатели федеральных судов общей юрисдикции в РФ</t>
  </si>
  <si>
    <t>Субвенция для осуществления гос. полн. в соответствии с Законом Московской области №107/2014-ОЗ</t>
  </si>
  <si>
    <t>Субвенция для осуществления государственных полномочий в области земельных отношений</t>
  </si>
  <si>
    <t>Прочие расходы</t>
  </si>
  <si>
    <t>Ведение бухгалтерского учета и составление отчетности муниципальных учреждений Лотошинского муниципального района, осуществление закупочной деятельности для нужд муниципальных заказчиков Лотошинского муниципального района</t>
  </si>
  <si>
    <t>Обеспечение денежным содержанием сотрудников МУ "Централизованная бухгалтерия муниципальных учреждений"</t>
  </si>
  <si>
    <t>Материально-техническое обеспечение деятельности МУ "ЦБМУ"</t>
  </si>
  <si>
    <t xml:space="preserve"> Среднее число обращений представителей бизнес - сообщества в орган государственной власти Московской области, орган местного самоуправления, МФЦ для получения одной государственной (муниципальной) услуги, связанной со сферой предпринимательской деятельности</t>
  </si>
  <si>
    <t>Среднее время ожидания в очереди при обращении заявителя в орган государственной власти Московской области (ОМСУ муниципального образования Московской области) для получения государственных (муниципальных) услуг, в том числе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</si>
  <si>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</si>
  <si>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Среднее время ожидания в очереди при обращении заявителя в МФЦ</t>
  </si>
  <si>
    <t>Доля государственных, муниципальных и иных услуг, предоставляемых в МФЦ на территории Московской области субъектам малого и среднего предпринимательства, от общего количества государственных, муниципальных и иных услуг, включенных в перечень услуг, предоставляемых субъектам малого и среднего предпринимательства</t>
  </si>
  <si>
    <t>2017 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</si>
  <si>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2017 Доля информационных систем и ресурсов, используемых ОМСУ муниципального образования Московской области в своей деятельности, обеспеченных требуемым аппаратных обеспечением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</si>
  <si>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</si>
  <si>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2017 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</si>
  <si>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2017 Увеличение доли граждан, использующих механизм получения государственных и муниципальных услуг в электронной форме</t>
  </si>
  <si>
    <t>2017 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</si>
  <si>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2017 Доля ОМСУ муниципального образования Московской области, а также находящихся в их ведении организаций и учреждений, участвующих в планировании, подготовке и проведении конкурентных процедур с использованием ЕАСУЗ</t>
  </si>
  <si>
    <t>2017 Доля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</t>
  </si>
  <si>
    <t>2017 Доля используемых в деятельности ОМСУ муниципального образования Московской области информационно-аналитических сервисов ЕИАС ЖКХ МО</t>
  </si>
  <si>
    <t>2017 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</t>
  </si>
  <si>
    <t>2017 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</si>
  <si>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2017 Среднее количество установленных базовых станций операторов на территории муниципального образования Московской области из расчета на 1 кв. км в населенных пунктах с численностью населения более 10 тыс. чел.</t>
  </si>
  <si>
    <t>2017 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</si>
  <si>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Доля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поселениях, - не менее 50 Мбит/с.; для учреждений культуры, расположенных в сельских поселениях, - не менее 10 Мбит/с</t>
  </si>
  <si>
    <t>2017 Исполнение бюджета муниципального образования по налоговым и неналоговым доходам к первоначально утвержденному уровню</t>
  </si>
  <si>
    <t>≥90</t>
  </si>
  <si>
    <t>2017 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</t>
  </si>
  <si>
    <t>≤5</t>
  </si>
  <si>
    <t>2017 Отношение объема муниципального долга к годовому объему доходов бюджета без учета безвозмездных поступлений и (или) поступлений налоговых доходов по дополнительным нормативам отчислений</t>
  </si>
  <si>
    <t>≤50</t>
  </si>
  <si>
    <t xml:space="preserve">2017 Сумма поступлений от сдачи в аренду имущества, находящегося в муниципальной собственности (за исключение земельных участков) </t>
  </si>
  <si>
    <t xml:space="preserve">2017 Сумма поступлений от арендной платы за земельные участки, включая средства от продажи права аренды и поступления от взыскания задолженности по арендной плате </t>
  </si>
  <si>
    <t xml:space="preserve">2017 Сумма максимально допустимой задолженности по арендной плате, государственная собственность на которые не разграничена </t>
  </si>
  <si>
    <t xml:space="preserve">2017 Сумма поступлений от продажи земельных участков, государственная собственность на которые не разграничена </t>
  </si>
  <si>
    <t xml:space="preserve">2017 Сумма поступлений от приватизации недвижимого имущества </t>
  </si>
  <si>
    <t>Приватизация движимого имущества</t>
  </si>
  <si>
    <t>Сумма поступлений от приватизации движимого имущества</t>
  </si>
  <si>
    <t>Сумма максимально допустимой задолженности по арендной плате по договорам аренды имущества, находящегося в муниципальной собственности (за исключением земельных участков)</t>
  </si>
  <si>
    <t>2017 Количество земельных участков, подготовленных органом местного самоуправления для реализации на торгах</t>
  </si>
  <si>
    <t xml:space="preserve">2017 Предоставление земельных участков многодетным семьям </t>
  </si>
  <si>
    <t xml:space="preserve">2017 Площадь земельных участков, подлежащих оформлению в собственность муниципальных образований </t>
  </si>
  <si>
    <t xml:space="preserve">2017 Проверка использования земель </t>
  </si>
  <si>
    <t xml:space="preserve">2017 Сумма поступлений от земельного налога </t>
  </si>
  <si>
    <t>Количество объектов недвижимого имущества, поставленных на кадастровый учет от выявленных земельных участков  с объектами без прав</t>
  </si>
  <si>
    <t>2017 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</si>
  <si>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2017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</si>
  <si>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2017 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</si>
  <si>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2017 Доля запросов, поступивших в муниципальный архив через многофункциональные центры предоставления государственных и муниципальных услуг, от общего числа запросов, поступивших за отчетный период</t>
  </si>
  <si>
    <t>2017 Доля архивных документов, переведенных в электронно-цифровую форму, от общего количества документов, находящихся на хранении в муниципальном архиве Московской области</t>
  </si>
  <si>
    <t>2017 Число пострадавших в результате несчастных случаев на производстве с тяжелыми последствиями (смертельные, тяжелые, групповые) в расчете на 1000 работающих</t>
  </si>
  <si>
    <t>2017 Удельный вес рабочих мест, на которых проведена специальная оценка условий труда, в общем количестве рабочих мест (по кругу организаций муниципальной собственности)</t>
  </si>
  <si>
    <t>2017 Повышение уровня информированности населения муниципального образования Московской области</t>
  </si>
  <si>
    <t>2017 Количество тематических информационных кампаний, охваченных социальной рекламой на рекламных носителях наружной рекламы на территории муниципального образования Московской области</t>
  </si>
  <si>
    <t>2017 Количество мероприятий, к которым обеспечено праздничное, тематическое и праздничное световое оформление территории муниципального образования</t>
  </si>
  <si>
    <t>2017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 и актуальность схемы размещения рекламных конструкций</t>
  </si>
  <si>
    <t>Обеспечение эпизоотического и ветеринарно-санитарного благополучия территории Лотошинского муниципального района</t>
  </si>
  <si>
    <t>Осуществление переданных полномочий Лотошинскому муниципальному району по организации проведения мероприятий по отлову и содержанию безнадзорных животных</t>
  </si>
  <si>
    <t>2017 Вовлечение в оборот выбывших сельскохозяйственных угодий за счет проведения культуртехнических работ сельскохозяйственными товаропроизводителями</t>
  </si>
  <si>
    <t>2017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(за отчетный год)</t>
  </si>
  <si>
    <t>2017 Уровень интенсивности использования площадей в Московской области</t>
  </si>
  <si>
    <t>Общее количество планируемых к отлову безнадзорных животных</t>
  </si>
  <si>
    <t>Голова</t>
  </si>
  <si>
    <t>Совершенствование системы управления жилищно коммунального хозяйства</t>
  </si>
  <si>
    <t>Мероприятие 1.9.1</t>
  </si>
  <si>
    <t>Интеграция лицевых счетов через базу Единого областного расчетного центра</t>
  </si>
  <si>
    <t>Создание благоприятных условий для  проживания граждан в многоквартирных домах, расположенных на территории Московской области</t>
  </si>
  <si>
    <t>Мероприятие 1.10.1</t>
  </si>
  <si>
    <t>Контроль за выполнением планов реализации региональной программы капитального ремонта Московской области</t>
  </si>
  <si>
    <t>Мероприятие 1.10.2</t>
  </si>
  <si>
    <t>Утверждение краткосрочных планов реализации региональной программы капитального ремонта многоквартирных домов</t>
  </si>
  <si>
    <t>Мероприятие 1.10.3</t>
  </si>
  <si>
    <t>Ремонт подъездов многоквартирных домов</t>
  </si>
  <si>
    <t>Создание экономических условий для повышения эффективности работы организаций жилищно-коммунального хозяйства Московской области</t>
  </si>
  <si>
    <t>2017 Обеспеченность обустроенными дворовыми территориями</t>
  </si>
  <si>
    <t>30%/19</t>
  </si>
  <si>
    <t>2017 Доля лицевых счетов обслуживаемых единой областной расчетной системой</t>
  </si>
  <si>
    <t>100%/4351</t>
  </si>
  <si>
    <t>2017 Количество домов, в которых проведен капитальный ремонт в рамках программы "Проведения капитального ремонта общего имущества в многоквартирных домах, расположенных на территории Московской области на 2014-2038 годы"</t>
  </si>
  <si>
    <t>2017 Доля актуализированных схем теплоснабжения, имеющих электронную модель, разработанную в соответствии с единым техническим заданием</t>
  </si>
  <si>
    <t>2017 Количество обустроенных детских игровых площадок на территории муниципальных образований</t>
  </si>
  <si>
    <t xml:space="preserve">2017 Доля населения, обеспеченного доброкачественной питьевой водой </t>
  </si>
  <si>
    <t>2017 Доля актуализированных схем водоснабжения, водоотведения, имеющих электронную модель, разработанную в соответствии с единым техническим заданием</t>
  </si>
  <si>
    <t>2017 Уровень готовности объектов жилищно-коммунального хозяйства муниципальных образований Московской области к осенне-зимнему периоду</t>
  </si>
  <si>
    <t>2017 Количество построеных и реконструируемых (модернизированных), капитально отремонтированных котельных, в том числе  переведенных на природный газ</t>
  </si>
  <si>
    <t>2017 Количество каннализационных коллекторов, приведенных в надлежащее состояние</t>
  </si>
  <si>
    <t>2017 Количество очистных сооружений привиденных в надлежащие состояние и запущенных в работу</t>
  </si>
  <si>
    <t>2017 Количество построенных, реконструированных (модернизированных), капитально отремонтированных ВЗУ и станций очистки питьевой воды</t>
  </si>
  <si>
    <t>2017 Количество КНС приведенных в надлежащие состояние</t>
  </si>
  <si>
    <t>2017 Уровень собираемости взносов на капитальный ремонт</t>
  </si>
  <si>
    <t>2017 Задолженность за потребленные топливно-энергетические ресурсы (газ и электроинергия) на 1 тыс.населения.</t>
  </si>
  <si>
    <t>Тысяча рублей на тысячу человек</t>
  </si>
  <si>
    <t xml:space="preserve">2017 Количество технологических нарушений на объектах и системах ЖКХ на 1 тыс.населения </t>
  </si>
  <si>
    <t>2017 Количество  подъездов многоквартирных домов приведенных в надлежащие состяние</t>
  </si>
  <si>
    <t>2017 Количество установленных контейнерных площадок по сбору мусора, в том числе вблизи СНТ и вдоль дорог, с которых осуществляется вывоз мусора</t>
  </si>
  <si>
    <t xml:space="preserve">Внедрение новых технических средств регулирования и контроля за дорожным движением
</t>
  </si>
  <si>
    <t xml:space="preserve"> Доля поездок, оплаченных с использованием единых транспортных карт, в общем количестве оплаченных пассажирами поездок на конец года</t>
  </si>
  <si>
    <t>Смертность от дорожно-транспортных происшествий, количество погибших на 100 тыс. населения (Социальный риск)</t>
  </si>
  <si>
    <t>Нормативное количество парковочных мест на парковках общего пользования</t>
  </si>
  <si>
    <t>Выполнение программы «Удобная парковка»</t>
  </si>
  <si>
    <t>2017 Прирост протяженности автомобильных дорог общего пользования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реконструкции автомобильных дорог</t>
  </si>
  <si>
    <t>Прирост количества населенных пунктов, обеспеченных круглогодичной связью с сетью дорог Московской области, единиц</t>
  </si>
  <si>
    <t>2017 Увеличение площади поверхности автомобильных дорог и искусственных сооружений на них,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</si>
  <si>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2017 Увеличение площади поверхности дворовых территорий многоквартирных домов,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</si>
  <si>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2017 Прирост протяженности сети автомобильных дорог местного значения на территории субъекта Российской Федерации в результате строительства новых автомобильных дорог</t>
  </si>
  <si>
    <t>2017 Объемы ввода в эксплуатацию после строительства и реконструкции автомобильных дорог общего пользования местного значения</t>
  </si>
  <si>
    <t>2017 Объемы ввода в эксплуатацию после строительства и реконструкции автомобильных дорог общего пользования местного значения, исходя из расчетной протяженности введенных искусственных сооружений (мостов, мостовых переходов, путепроводов, транспортных развязок)</t>
  </si>
  <si>
    <t>2017 Протяженность сети автомобильных дорог общего пользования местного значения на территории субъекта Российской Федерации</t>
  </si>
  <si>
    <t>2017 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года,</t>
  </si>
  <si>
    <t>2017 Доля муниципальных дорог, не отвечающих нормативным требованиям в общей протяженности дорог</t>
  </si>
  <si>
    <t>2017 Дефицит парковочных мест на парковках общего пользования</t>
  </si>
  <si>
    <t>2017 Плановое количество парковочных мест на парковках общего пользования</t>
  </si>
  <si>
    <t>2017 Фактическое количество парковочных мест на парковках общего пользования</t>
  </si>
  <si>
    <t>2017 Фактическое количество парковочных мест на перехватывающих парковках</t>
  </si>
  <si>
    <t xml:space="preserve">2017 Протяженность веломаршрутов </t>
  </si>
  <si>
    <t>Замена ламп и светильников на современные энергосберегающие</t>
  </si>
  <si>
    <t>2017 Количество многоквартирных домов, соответствующих нормальному классу энергетической эффективности и выше (A, B, C, D)</t>
  </si>
  <si>
    <t>2017 Доля многоквартирных домов, оснащенных общедомовыми приборами учета потребляемых энергетических ресурсов</t>
  </si>
  <si>
    <t>2017 Удельный суммарный расход энергетических ресурсов в многоквартирных домах (в расчете на 1 кв. метр общей площади)</t>
  </si>
  <si>
    <t>2017 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</t>
  </si>
  <si>
    <t>2017 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</si>
  <si>
    <t>2017 Количество энергосервисных договоров заключенных органами местного самоуправления и муниципальными учреждениями</t>
  </si>
  <si>
    <t xml:space="preserve">Удельный расход энергетических ресурсов в организациях, финансируемых за счет средств бюджета муниципального образования на 1 кв.метр общей площади.  </t>
  </si>
  <si>
    <t>2017 Доля зданий, строений, сооружений муниципальной собственности, соответствующих нормальному уровню энергетической эффективности и выше (А, B, C, D)</t>
  </si>
  <si>
    <t>2017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</si>
  <si>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2017 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</si>
  <si>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2017 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</si>
  <si>
    <t>2017 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</si>
  <si>
    <t>2017 Доля аварийных опор и опор со сверхнормативным сроком службы в общем количестве наружного освещения</t>
  </si>
  <si>
    <t>2017 Доля современных энергоэффективных светильников в общем количестве светильников наружного освещения</t>
  </si>
  <si>
    <t>2017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</si>
  <si>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2017 Снижение смертности при дорожно-транспортных происшествиях на автомобильных дорогах за счет доведения уровня освещенности до нормативного</t>
  </si>
  <si>
    <t>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площадей, процент</t>
  </si>
  <si>
    <t>2017 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</t>
  </si>
  <si>
    <t>2017 Доля самонесущего изолированного провода (СИП) в общей протяженности линий уличного освещения</t>
  </si>
  <si>
    <t>2017 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</t>
  </si>
  <si>
    <t>Повышение степени антитеррористической защищенности социально значимых объектов и мест с массовым пребыванием людей</t>
  </si>
  <si>
    <t>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зникновении угроз</t>
  </si>
  <si>
    <t>Оборудование объектов культуры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</si>
  <si>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Оборудование объектов здравоохранения инженерно-техническими сооружениями, обеспечивающими контроль доступа или блокирование  несанкционированного доступа, контроль и оповещение о возникновении угроз</t>
  </si>
  <si>
    <t xml:space="preserve">Обеспечение охраной социально-значимых объектов </t>
  </si>
  <si>
    <t>Проведение информационно-пропагандистских мероприятий</t>
  </si>
  <si>
    <t>Информационно-пропагандистское сопровождение антитеррористической деятельности</t>
  </si>
  <si>
    <t>Мероприятие 1.2.2</t>
  </si>
  <si>
    <t>Организация трансляций видеоматериалов</t>
  </si>
  <si>
    <t>Снижение общего количества преступлений, совершенных на территории Лотошинского муниципального района</t>
  </si>
  <si>
    <t>Обеспечение деятельности общественных объединений правоохранительной направленности</t>
  </si>
  <si>
    <t>Формирование народных дружин</t>
  </si>
  <si>
    <t xml:space="preserve"> Социальное стимулирование народных дружинников</t>
  </si>
  <si>
    <t>Материально-техническое обеспечение деятельности народных дружин</t>
  </si>
  <si>
    <t>Информирование населения Лотошинского муниципального района о деятельности народных дружин</t>
  </si>
  <si>
    <t>Реализация мероприятий по обеспечению общественного порядка и общественной безопасности</t>
  </si>
  <si>
    <t>Организация и проведение спортивно-массовых мероприятий</t>
  </si>
  <si>
    <t>Организация и проведение работы с молодежью</t>
  </si>
  <si>
    <t>Дальнейшее развитие АПК «Безопасный регион»</t>
  </si>
  <si>
    <t>Установка систем видеонаблюдения на объектах социальной сферы и в местах массового пребывания людей</t>
  </si>
  <si>
    <t>Обслуживание систем видеонаблюдения на объектах социальной сферы и в местах массового пребывания людей</t>
  </si>
  <si>
    <t>Профилактика и предупреждение проявлений экстремизма</t>
  </si>
  <si>
    <t>Мероприятие 4.1.1</t>
  </si>
  <si>
    <t>Организация и проведение «круглых столов», конференций, семинаров.</t>
  </si>
  <si>
    <t>Мероприятие 4.1.2</t>
  </si>
  <si>
    <t>Организация и проведение мероприятий, приуроченных к памятным датам (молодежные акции, спортивные  мероприятия и т.д.)</t>
  </si>
  <si>
    <t>Мероприятие 4.1.3</t>
  </si>
  <si>
    <t>Издание необходимого количества памяток, баннеров и информационных стендов по профилактике терроризма и экстремизма</t>
  </si>
  <si>
    <t>Увеличение количества лиц, состоящих на профилактическом учете за потребление наркотических средств в немедицинских целях</t>
  </si>
  <si>
    <t>Профилактика наркомании и токсикомании</t>
  </si>
  <si>
    <t>Внедрение профилактических антинаркотических программ в образовательных учреждениях</t>
  </si>
  <si>
    <t>Повышение квалификации специалистов</t>
  </si>
  <si>
    <t>Информационно-пропагандистское сопровождение антинаркотической деятельности</t>
  </si>
  <si>
    <t>Мероприятие 5.2.1</t>
  </si>
  <si>
    <t>Изготовление и размещение наружной рекламы, агитацион-ных материалов, направленных на -  информирование о рисках, связанных с наркотиками; - стимулирование подростков и молдежи и их родителей к обращению за психо-логической и иной профессиональной помощью - формирование обществтенного мнения, направлен-ного на изменение норм, связанных с поведением «риска», и пропаганду ценностей здорового образа жизни.</t>
  </si>
  <si>
    <t>Мероприятие 5.2.2</t>
  </si>
  <si>
    <t>Проведение диагностического тестирования учащихся не менее 2 раза в год</t>
  </si>
  <si>
    <t>Подпрограмма 2.  Снижение рисков и смягчение последствий чрезвычайных ситуаций природного и техногенного характера в Лотошинском муници¬пальном районе Московской области</t>
  </si>
  <si>
    <t>Повышение уровня готовности сил и средств Лотошинского районного звена к предупреждению и ликвидации чрезвычайных ситуаций природного и техогенного характера на территории Лотошинского муниципального района</t>
  </si>
  <si>
    <t>Повышение 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</t>
  </si>
  <si>
    <t>Оснащение оперативного штаба по предупреждению и ликвидации ЧС района инвентарем, оборудованием, средствами связи, рабочими картами и другими необходимыми материальными средствами</t>
  </si>
  <si>
    <t>Разработка, уточнение и корректировка паспорта безопасности района, паспортов территорий района, городских и сельских поселений, населённых пунктов</t>
  </si>
  <si>
    <t>Расходы на организацию и проведение учений и тренировок сил и средств районного звена МОСЧС</t>
  </si>
  <si>
    <t>Организация подготовки личного состава штатных формирований сил районного звена МОСЧС в специализированных учебных учреждениях, на курсах ГО и учебных консультационных пунктах</t>
  </si>
  <si>
    <t>Мониторинг уровня количественной и качественной подготовки личного состава штатных и  не штатных аварийно-спасательных формирований сил районного звена МОСЧС</t>
  </si>
  <si>
    <t>Обеспечение деятельности Комиссии по предупреждению и ликвидации ЧС и обеспечению пожарной безопасности</t>
  </si>
  <si>
    <t>Создание, содержание и организация деятельности аварийно-спасательных формирований на территории Лотошинского муниципального района. Проведение аварийно-спасательных и других неотложных работ</t>
  </si>
  <si>
    <t>Проведение учебно-методических сборов с руководителями учреждений, организаций и предприятий по вопросам предупреждения и ликвидации ЧС природного и техногенного характера на территории района</t>
  </si>
  <si>
    <t>Размещение информационного материала для населения района по вопросам обеспечения безопасности и защиты от ЧС</t>
  </si>
  <si>
    <t>Создание резерва финансовых и материальных ресурсов для ликвидации чрезвычайных ситуаций</t>
  </si>
  <si>
    <t xml:space="preserve"> Закупка материальных, технических средств, для проведения аварийных работ в случае ЧС, создания и плановой замены запасов материальных ресурсов для ликвидации ЧС. </t>
  </si>
  <si>
    <t>Организация и проведение работ по созданию, содержанию и подготовке к применению по предназначению имущества резервного фонда для ликвидации ЧС и в целях ГО</t>
  </si>
  <si>
    <t>Мероприятие 1.2.3</t>
  </si>
  <si>
    <t>Организация работы по заключению договоров на создание, содержание и поставку материальных запасов для ликвидации ЧС</t>
  </si>
  <si>
    <t>Мероприятие 1.2.4</t>
  </si>
  <si>
    <t>Мониторинг и анализ сведений о наличии и состоянии учета хранения и использования материальных запасов учреждений, предприятий и организаций, осуществляющих свою хозяйственную деятельность на территории  района, для ликвидации ЧС локального (объекто-вого) характера.</t>
  </si>
  <si>
    <t>Мероприятие 1.2.5</t>
  </si>
  <si>
    <t>Резервный фонд финансовых ресурсов для предупреждения и ликвидации ЧС муниципального и объектового характера на территории Лотошинского муниципального рай-она</t>
  </si>
  <si>
    <t>Мероприятие 1.2.6</t>
  </si>
  <si>
    <t>Организация работы по формированию резервного фонда финансовых ресурсов для ликвидации ЧС на территории поселений, входящих в состав района</t>
  </si>
  <si>
    <t>Мероприятие 1.2.7</t>
  </si>
  <si>
    <t>Организация работы по формированию резервного фонда финансовых ресурсов учреждений, предприятий и организаций, осуществляющих свою хозяйственную деятельность на территории  района, для ликвидации ЧС локального (объектового) характера.</t>
  </si>
  <si>
    <t>Мероприятие 1.2.8</t>
  </si>
  <si>
    <t>Мониторинг и анализ сведений о наличии резервного фонда финансовых ресурсов учреждений, предприятий и организаций, осуществляющих свою хозяйственную деятельность на территории  района, для ликвидации ЧС локально-го (объектового) характера.</t>
  </si>
  <si>
    <t>Мероприятия по обеспечению безопасности людей на водных объектах, расположенных на территории Лотошинского муниципального района</t>
  </si>
  <si>
    <t xml:space="preserve">Обеспечение безопасности людей на водных объектах Лотошинского муниципального района </t>
  </si>
  <si>
    <t>Разработка методических рекомендаций для населения по вопросам обеспечения безопасности и правилам поведения на водных объектах</t>
  </si>
  <si>
    <t>Организация и проведение месячника обеспечения безопасности людей на водных объектах</t>
  </si>
  <si>
    <t>Организация и проведение мониторинга состояния мест рекреации на водных объектах</t>
  </si>
  <si>
    <t>Организация обучения детей плаванию и приемам спасения на воде в профильных учреждениях района и местах массового отдыха на водных объектах</t>
  </si>
  <si>
    <t>Проведение агитационно-пропагандистских мероприятий, направленных на профилактику происшествий на водных объектах района</t>
  </si>
  <si>
    <t xml:space="preserve">Безопасность гидротехнических сооружений </t>
  </si>
  <si>
    <t>Организация и проведение мониторинга состояния гидротехнических сооружений</t>
  </si>
  <si>
    <t>Обеспечение безопасности гидротехнических сооружений (ГТС)</t>
  </si>
  <si>
    <t>Мероприятие 2.2.2.1</t>
  </si>
  <si>
    <t>Страхование ГТС</t>
  </si>
  <si>
    <t>Мероприятие 2.2.2.2</t>
  </si>
  <si>
    <t>Содержание, обслуживание и эксплуатация ГТС</t>
  </si>
  <si>
    <t>Мероприятие 2.2.2.3</t>
  </si>
  <si>
    <t>Обследование  ГТС</t>
  </si>
  <si>
    <t>Мероприятие 2.2.2.4</t>
  </si>
  <si>
    <t>Составление проектно-сметной документации на  ГТС и её экспертиза</t>
  </si>
  <si>
    <t>Мероприятие 2.2.2.5</t>
  </si>
  <si>
    <t>Реконструкция, ремонт и восстановительные работы ГТС</t>
  </si>
  <si>
    <t>Развитие и совершенствование ЕДДС и Системы «112» на территории Лотошинского муниципального района</t>
  </si>
  <si>
    <t xml:space="preserve">Совершенствование механизма реагирования экстренных оперативных служб на обращения населения Лотошинского муниципального района по единому номеру «112» </t>
  </si>
  <si>
    <t>Обеспечение деятельности ЕДДС-112</t>
  </si>
  <si>
    <t>Мониторинг времени совместного реагирования экстренных оперативных служб на обращения населения по единому номеру «112» на территории Лотошинского  муниципального района</t>
  </si>
  <si>
    <t>Подпрограмма 3. Развитие и совершенствование систем оповещения и информирования населения Лотошинского муниципального района Московской области.</t>
  </si>
  <si>
    <t>Увеличение количества населения Лотошинского муниципального района Московской области попа-дающего в зону действия системы централизованного оповещения и информирования при чрезвычайных ситуациях или угрозе их возникновения</t>
  </si>
  <si>
    <t>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</t>
  </si>
  <si>
    <t>Мониторинг наличия и состояния функционирующих на территории района систем оповещения и информирования населения, управления, мониторинга и видеонаблюдения, в том числе локальных</t>
  </si>
  <si>
    <t>Создание, совершенствование и поддержание в состоянии готовности технических систем управления, связи, мониторинга, видеонаблюдения  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в мирное время при угрозе возникновения или возникновении  ЧС</t>
  </si>
  <si>
    <t>Оплата услуг связи, эксплуатационно-техническое обслуживание аппаратуры систем оповещения и информирования населения, управления, связи, мониторинга и видеонаблюдения</t>
  </si>
  <si>
    <t>Создание и развитие на территории  Лотошинского муниципального района Московской области аппаратно-программного комплекса  «Безопасный город»</t>
  </si>
  <si>
    <t>Создание АПК «Безопасный город»</t>
  </si>
  <si>
    <t xml:space="preserve">Создание, содержание и организация функционирования аппаратно-программного комплекса «Безопасный город» </t>
  </si>
  <si>
    <t>Подпрограмма 4. Обеспечение пожарной безопасности на территории Лотошинского муниципального района Московской области</t>
  </si>
  <si>
    <t>Профилактика и ликвидация пожаров на территории Лотошинского  муниципального района  Московской области</t>
  </si>
  <si>
    <t>Обеспечение пожарной безопасности</t>
  </si>
  <si>
    <t>Изготовление, размещение информационного материала для населения района по вопросам обеспечения пожарной безопасности</t>
  </si>
  <si>
    <t>Выполнение работ по обеспечению пожарной безопасности на подведомственных муниципальных объектах</t>
  </si>
  <si>
    <t xml:space="preserve"> Организация и проведение мероприятий месячника пожарной безопасности</t>
  </si>
  <si>
    <t>Организация и проведение мониторинга состояния пожароопасных объектов, социально-значимых объектов и объектов с массовым пребыванием людей, расположенных на территории района</t>
  </si>
  <si>
    <t>Проведение агитационнопропагандистских мероприятий, направленных на профилактику пожаров и обучение населения мерам пожарной безопасности</t>
  </si>
  <si>
    <t>Оснащение домовыми пожарными извещателями помещений, в которых проживают многодетные семьи и семьи, находящиеся в трудной жизненной ситуации</t>
  </si>
  <si>
    <t>Поддержка и оказание содействия в развитии добровольной пожарной охраны</t>
  </si>
  <si>
    <t>Развитие добровольной пожарной охраны на территории муниципального района</t>
  </si>
  <si>
    <t>Проведение работы по привлечению граждан в качестве добровольных пожарных</t>
  </si>
  <si>
    <t>Подпрограмма 5. Обеспечение мероприятий гражданской обороны на территории Лотошинского  муниципального района Московской области</t>
  </si>
  <si>
    <t>Реализация задач гражданской обороны и обеспечение выполнения мероприятий Плана гражданской обороны и защиты населения Лотошинского муниципального района Московской области</t>
  </si>
  <si>
    <t>Создание запавсов материально-технических, продовольственных, медицинских и иных средств для целей гражданской обороны</t>
  </si>
  <si>
    <t>Приобретение имущества гражданской обороны, организация  и  обеспечение его содержания.</t>
  </si>
  <si>
    <t>Расходы на подготовку и обучение населения района в области ГО, создание, содержание  и организацию деятельности курсов ГО муниципального образования, учебных консультационных пунктов (УКП).</t>
  </si>
  <si>
    <t>Размещение информационного материала для населения района по вопросам гражданской обороны</t>
  </si>
  <si>
    <t xml:space="preserve">Участие в планировании мероприятий по поддержанию устойчивого функционирования организаций в военное время. </t>
  </si>
  <si>
    <t>Организация и проведение мероприятий месячника гражданской обороны</t>
  </si>
  <si>
    <t>Обучение на курсах повышения квалификации руководителей и специалистов, уполномоченных на решение задач в области ГО и ЧС</t>
  </si>
  <si>
    <t xml:space="preserve">2017 Увеличение доли социальных объектов (учреждений), оборудованных в целях антитеррористической защищенности средствами обеспечения безопасности  </t>
  </si>
  <si>
    <t>2017 Увеличение количества выявленных административных правонарушений при содействии членов народных дружин</t>
  </si>
  <si>
    <t>2017 Снижение доли несовершеннолетних в общем числе лиц, совершивших преступления</t>
  </si>
  <si>
    <t>2017 Увеличение числа граждан, участвующих в деятельности общественных формирований правоохранительной направленности</t>
  </si>
  <si>
    <t xml:space="preserve">2017 Доля коммерческих объектов, оборудованных системами видеонаблюдения и подключенных к системе «Безопасный регион»  </t>
  </si>
  <si>
    <t>2017 Увеличение доли объектов социальной сферы, мест с массовым пребыванием людей, оборудованных системами видеонаблюдения и подключенных к системе «Безопасный регион», в общем числе таковых</t>
  </si>
  <si>
    <t xml:space="preserve">2017 Снижение количества преступлений экстремистского характера </t>
  </si>
  <si>
    <t>2017 Увеличение количества мероприятий антиэкстремистской направленности</t>
  </si>
  <si>
    <t>2017 Рост числа лиц, состоящих на диспансерном учете с диагнозом «Употребление наркотиков с вредными последствиями» (не менее 2% ежегодно).</t>
  </si>
  <si>
    <t>2017 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7% ежегодно).</t>
  </si>
  <si>
    <t xml:space="preserve">2017 Увеличение степени готовности сил и средств муниципального звена территориальной подсистемы Московской областной системы предупреждения и ликвидации чрезвычайных ситуаций природного и техногенного характера относительно нормативной степени готовности </t>
  </si>
  <si>
    <t>2017 Количество населения, руководящего состава и специалистов муниципального звена ТП МОСЧС муниципального образования подготовленного в области защиты от чрезвычайных ситуаций и гражданской обороны</t>
  </si>
  <si>
    <t>Человек</t>
  </si>
  <si>
    <t>2017 Соотношение фактического и нормативного объема накопления резервного фонда финансовых, материальных ресурсов муниципального образования для ликвидации чрезвычайных ситуаций муниципального и объектового характера на территории муниципальногообразования</t>
  </si>
  <si>
    <t>2017 Соотношение фактического и нормативного объема накопления резервного фонда финансовых, материальных ресурсов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</si>
  <si>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>2017 Увеличение объема финансового резервного фонда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</si>
  <si>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 xml:space="preserve">2017 Увеличение объема финансового резервного фонда для ликвидации чрезвычайных ситуаций, в том числе последствий террористических актов, создаваемых органами местного самоуправления Московской области </t>
  </si>
  <si>
    <t xml:space="preserve">2017 Увеличение количества комфортных (безопасных) мест массового отдыха людей на водных объектах </t>
  </si>
  <si>
    <t>2017 Снижение количества погибших людей на водных объектах из числа постоянно зарегистрированных на территории муниципального образования</t>
  </si>
  <si>
    <t xml:space="preserve">2017 Снижение гибели и травматизма в местах массового отдыха людей муниципального образования на водных объектах. </t>
  </si>
  <si>
    <t>2017 Процент населения муниципального образования обученного, прежде всего детей, плаванию и приемам спасения на воде</t>
  </si>
  <si>
    <t>20/3450</t>
  </si>
  <si>
    <t>40/6670</t>
  </si>
  <si>
    <t>89,1/14769</t>
  </si>
  <si>
    <t>2017 Сокращение среднего времени совместного реагирования нескольких экстренных оперативных служб на обращения населения по единому номер\ «112» на территории муниципального образования</t>
  </si>
  <si>
    <t xml:space="preserve">2017 Увеличение количества органов управления и дежурно-диспетчерских служб ПОО, АСС и НАСФ, оборудованных современными техническими средствами для приема сигналов оповещения и информирования </t>
  </si>
  <si>
    <t xml:space="preserve">2017 Повышение процента охвата населения, проживающего в сельских населенных пунктах </t>
  </si>
  <si>
    <t>2017 Увеличение количества населения муниципального образования Московской области, попадающего в зону действия системы централизованного оповещения и информирования при чрезвычайных ситуациях или угрозе их возникновения</t>
  </si>
  <si>
    <t>Увеличение площади территории Лотошинского муниципального района Московской области покрытая комплексной системой «Безопасный город»</t>
  </si>
  <si>
    <t xml:space="preserve">2017 Снижение процента пожаров произошедших на территории муниципального образования Московской области, по отношению к базовому показателю </t>
  </si>
  <si>
    <t xml:space="preserve">2017 Снижение процента погибших и травмированных людей на пожарах, произошедших на территории муниципального образования Московской области, по отношению к базовому показателю  </t>
  </si>
  <si>
    <t xml:space="preserve">2017 Доля добровольных пожарных зарегистрированных в едином реестре Московской области (обученных, застрахованных и задействованных по назначению ОМС) от нормативного количества для муниципального образования Московской области </t>
  </si>
  <si>
    <t>2017 Повышение степени обеспеченности запасами материально-технических, продовольственных, медицинских и иных средств для целей гражданской обороны</t>
  </si>
  <si>
    <t>2017 Увеличение степени готовности ЗСГО по отношению к имеющемуся фонду ЗСГО</t>
  </si>
  <si>
    <t>2017 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</si>
  <si>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>лет</t>
  </si>
  <si>
    <t>2017 Уровень обеспеченности населения жильем</t>
  </si>
  <si>
    <t>2017 Годовой объем ввода жилья</t>
  </si>
  <si>
    <t>2017 Объем ввода жилья по стандартам эконом-класса</t>
  </si>
  <si>
    <t>2017 Доля годового ввода малоэтажного жилья, в том числе индивидуального жилищного строительства</t>
  </si>
  <si>
    <t>2017 Средняя стоимость одного квадратного метра общей площади жилья, относительно уровня 2012 года</t>
  </si>
  <si>
    <t>2017 Доля семей, обеспеченных жилыми помещениями, к общему количеству семей, стоящих в очереди на улучшении жилищных условий в муниципальном образовании</t>
  </si>
  <si>
    <t>2017 Количество семей стоящих в очереди на улучшение жилищных условий</t>
  </si>
  <si>
    <t>2017 Доля ввода в эксплуатацию жилья по стандартам эконом-класса в общем объеме вводимого жилья</t>
  </si>
  <si>
    <t>2017 Количество семей, обеспеченных жилыми помещениями</t>
  </si>
  <si>
    <t>2017 Средняя стоимость одного квадратного метра общей площади жилья</t>
  </si>
  <si>
    <t>2017 Удельный вес введенной общей площади жилых домов по отношению к общей площади жилищного фонда</t>
  </si>
  <si>
    <t xml:space="preserve"> газификация д.Калицино</t>
  </si>
  <si>
    <t xml:space="preserve"> газификация д.Стрешневы Горы</t>
  </si>
  <si>
    <t xml:space="preserve"> газификация д.Марково - с.Корневское</t>
  </si>
  <si>
    <t xml:space="preserve"> газификация д.Кульпино</t>
  </si>
  <si>
    <t xml:space="preserve"> газификация д.Афанасово</t>
  </si>
  <si>
    <t xml:space="preserve"> газификация д.Канищево</t>
  </si>
  <si>
    <t xml:space="preserve"> газификация д.Вяхирево</t>
  </si>
  <si>
    <t xml:space="preserve"> газификация д.Введенское</t>
  </si>
  <si>
    <t xml:space="preserve"> Газопровод высокого давления с.Микулино - д.Хранево – д.Коноплево</t>
  </si>
  <si>
    <t>газификация д.Хранево</t>
  </si>
  <si>
    <t xml:space="preserve"> газификация д.Коноплево</t>
  </si>
  <si>
    <t>Мероприятие 1.1.23</t>
  </si>
  <si>
    <t>Мероприятие 1.1.24</t>
  </si>
  <si>
    <t>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 - инвалидами качественного образования</t>
  </si>
  <si>
    <t>Создание условий для проведения диспансеризации взрослого населения в пределах полномочий</t>
  </si>
  <si>
    <t>Создание условий для проведения профилактических осмотров на туберкулёз в пределах полномочий</t>
  </si>
  <si>
    <t>Создание условий по снижению смертности от дорожно-транспортных происшествий</t>
  </si>
  <si>
    <t>Доля базовых общеобразовательных организаций, в которых созданы универсальная безбарьерная среда для инклюзивного образования детей-инвалидов, в общем количестве общеобразовательных организаций</t>
  </si>
  <si>
    <t>Доля дошкольных образовательных организаций, в которых созданы универсальная безбарьерная среда для инклюзивного образования детей-инвалидов, в общем количестве дошкольных образовательных организаций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</si>
  <si>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</si>
  <si>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1334/2543</t>
  </si>
  <si>
    <t>1210/2005</t>
  </si>
  <si>
    <t>2017 Доля медицинских работников государственных учреждений здравоохранения муниципального образования, обеспеченных жилыми помещениями</t>
  </si>
  <si>
    <t>2017 Ввод в эксплуатацию фельдшерско-акушерских пунктов</t>
  </si>
  <si>
    <t>2017 Смертность от дорожно-транспортных происшествий (по данным Росстата)</t>
  </si>
  <si>
    <t>На 100 тысяч населения</t>
  </si>
  <si>
    <t>2017Доля взрослого населения муниципального образования, прошедшего диспансеризацию, от общего числа взрослого населения</t>
  </si>
  <si>
    <t>2017 Доля населения, которым проведены профилактические осмотры на туберкулез</t>
  </si>
  <si>
    <t>Обеспечение  градостроительными средствами политики пространственного развития Лотошинского муниципального  района и  формирование условий для  устойчивого градостроительного развития;  Обеспечение  функционирования  информационной системы градостроительной деятельности</t>
  </si>
  <si>
    <t>Обеспечение деятельности отдела архитектуры и градостроительства  (заработная плата и приобретение канцелярских товаров)</t>
  </si>
  <si>
    <t>Формирование современного архитектурного  облика  комплексной  застройки территории Лотошинского муниципального района</t>
  </si>
  <si>
    <t>Мероприятие 3.2.1</t>
  </si>
  <si>
    <t>Мероприятие 3.2.2</t>
  </si>
  <si>
    <t>Индекс результативности подпрограммы - 1,24 ; Индекс эффективности муниципальной подпрограммы -1,22 &gt; 1,0 ; Качественная оценка подпрограммы - эффективная</t>
  </si>
  <si>
    <t>Индекс результативности подпрограммы -1,0  ; Индекс эффективности муниципальной подпрограммы - 0,94 &lt; 1,0 ; Качественная оценка подпрограммы - удовлетворительная</t>
  </si>
  <si>
    <t>Индекс результативности подпрограммы -1,01 ; Индекс эффективности муниципальной подпрограммы -0,9 &lt;1/0 ; Качественная оценка подпрограммы - удовлетворительная</t>
  </si>
  <si>
    <t>Индекс результативности подпрограммы -1,06 ; Индекс эффективности муниципальной подпрограммы -0,99&lt;1/0 ; Качественная оценка подпрограммы - удовлетворительная</t>
  </si>
  <si>
    <t>Индекс результативности подпрограммы -0,97 ; Индекс эффективности муниципальной подпрограммы -0,86  Качественная оценка подпрограммы - удовлетворительная</t>
  </si>
  <si>
    <t>Индекс результативности подпрограммы -1,0 ; Индекс эффективности муниципальной подпрограммы -0,93&lt;1,0 ; Качественная оценка подпрограммы - удовлетворительная</t>
  </si>
  <si>
    <t>Индекс результативности подпрограммы - 0,89 ; Индекс эффективности муниципальной подпрограммы -0,89&gt;0,8 ; Качественная оценка подпрограммы - удовлетворительная</t>
  </si>
  <si>
    <t>Индекс результативности подпрограммы - 1,39; Индекс эффективности муниципальной подпрограммы -1,39&gt;1,0 ; Качественная оценка подпрограммы - эффективная</t>
  </si>
  <si>
    <t>Индекс результативности подпрограммы - 1,42 ; Индекс эффективности муниципальной подпрограммы - 1,42&gt;1,0; Качественная оценка подпрограммы - эффективная</t>
  </si>
  <si>
    <t>Итого по муниципальной Программе</t>
  </si>
  <si>
    <t>Индекс результативности подпрограммы - 1,63; Индекс эффективности муниципальной подпрограммы -1,63 &gt;1,0 ; Качественная оценка подпрограммы - эффективная</t>
  </si>
  <si>
    <t>Индекс результативности подпрограммы - 0,98; Индекс эффективности муниципальной подпрограммы - 0,91&lt; 1,0 ; Качественная оценка подпрограммы - удовлетворительная</t>
  </si>
  <si>
    <t>Индекс результативности подпрограммы -1,41 ; Индекс эффективности муниципальной подпрограммы - 1,35 &gt; 1,0 ; Качественная оценка подпрограммы - эффективная</t>
  </si>
  <si>
    <t>Индекс результативности подпрограммы -1,0 ; Индекс эффективности муниципальной подпрограммы -0,99&lt;1,0 ; Качественная оценка подпрограммы -удовлетворительная</t>
  </si>
  <si>
    <t>Индекс результативности подпрограммы - 1,0 ; Индекс эффективности муниципальной подпрограммы -1,0 ; Качественная оценка подпрограммы - эффективная</t>
  </si>
  <si>
    <t>Индекс результативности подпрограммы - 0,998; Индекс эффективности муниципальной подпрограммы -0,987 &lt;1,0; Качественная оценка подпрограммы - удовлетворительная</t>
  </si>
  <si>
    <t>Индекс результативности подпрограммы -0,99 ; Индекс эффективности муниципальной подпрограммы -0,97&lt;1,0 ; Качественная оценка подпрограммы - удовлетворительная</t>
  </si>
  <si>
    <t>Индекс результативности подпрограммы -0,5 ; Индекс эффективности муниципальной подпрограммы -0,48&lt;0,8 ; Качественная оценка подпрограммы - низкоэффективная</t>
  </si>
  <si>
    <t>Индекс результативности подпрограммы -0,831  ; Индекс эффективности муниципальной подпрограммы - 0,79 &lt; 0,8; Качественная оценка подпрограммы - низкоэффективная</t>
  </si>
  <si>
    <t>Индекс результативности подпрограммы - 0,93  ; Индекс эффективности муниципальной подпрограммы - 72,8&lt;0,8; Качественная оценка подпрограммы - низкоэффективная</t>
  </si>
  <si>
    <t>Индекс результативности подпрограммы -0,77 ; Индекс эффективности муниципальной подпрограммы -0,76 &lt; 0,8 ; Качественная оценка подпрограммы - низкоэффективная</t>
  </si>
  <si>
    <t xml:space="preserve">Индекс результативности подпрограммы -0,99  ; Индекс эффективности муниципальной подпрограммы - 1,0=1,0 Качественная оценка подпрограммы - эффективная </t>
  </si>
  <si>
    <t>Индекс результативности Программы -1,03 ; Индекс эффективности муниципальной Программы -1,0=1,0 ; Качественная оценка Программы - эффективная</t>
  </si>
  <si>
    <t>Индекс результативности подпрограммы -1,0  ; Индекс эффективности муниципальной подпрограммы -1,0 ; Качественная оценка подпрограммы - эффективная</t>
  </si>
  <si>
    <t>Индекс результативности подпрограммы -1,13 ; Индекс эффективности муниципальной подпрограммы -1,11 &gt;1,0 ; Качественная оценка подпрограммы -эффективная</t>
  </si>
  <si>
    <t>Индекс результативности подпрограммы -0,78  ; Индекс эффективности муниципальной подпрограммы -0,76 &lt;0,8 ; Качественная оценка подпрограммы - низкоэффективная</t>
  </si>
  <si>
    <t>Индекс результативности Программы -0,86 ; Индекс эффективности муниципальной Программы -0,85&gt;0,8 ; Качественная оценка Программы - удовлетворительная</t>
  </si>
  <si>
    <t>Индекс результативности Программы - 0,9; Индекс эффективности муниципальной Программы -0,79&lt;0,8 ; Качественная оценка Программы - низкоэффективная</t>
  </si>
  <si>
    <t>Индекс результативности Программы - 0,98 ; Индекс эффективности муниципальной Программы - 0,98&lt;1,0; Качественная оценка Программы - удовлетворительная</t>
  </si>
  <si>
    <t>Индекс результативности подпрограммы - 1,43 ; Индекс эффективности муниципальной подпрограммы -1,43&gt;1,0; Качественная оценка подпрограммы - эффективная</t>
  </si>
  <si>
    <t>Индекс результативности подпрограммы -1,22  ; Индекс эффективности муниципальной подпрограммы -1,22&gt;1,0 ; Качественная оценка подпрограммы - 'эффективная</t>
  </si>
  <si>
    <t>Индекс результативности подпрограммы -0,77 ; Индекс эффективности муниципальной Программы -0,76&lt;0,8 ; Качественная оценка Программы - низкоэффективная</t>
  </si>
  <si>
    <t>Индекс результативности Программы -0,92  ; Индекс эффективности муниципальной Программы - 0,04&lt;0,8; Качественная оценка Программы - низкоэффективная</t>
  </si>
  <si>
    <t>Индекс результативности подпрограммы -1,02  ; Индекс эффективности муниципальной подпрограммы -1,01&gt;1,0 ; Качественная оценка подпрограммы - эффективная</t>
  </si>
  <si>
    <t>Индекс результативности подпрограммы -0,57  ; Индекс эффективности муниципальной подпрограммы - 0,43&lt;0,8; Качественная оценка подпрограммы - низкоэффективная</t>
  </si>
  <si>
    <t>Индекс результативности подпрограммы -0,5 ; Индекс эффективности муниципальной подпрограммы -0,42&lt;0,8 ; Качественная оценка подпрограммы - низкоэффективная</t>
  </si>
  <si>
    <t>Индекс результативности подпрограммы - 0,87 ; Индекс эффективности муниципальной подпрограммы - 0,87&gt;0,8; Качественная оценка подпрограммы - удовлетворительная</t>
  </si>
  <si>
    <t>Индекс результативности подпрограммы - 1,06 ; Индекс эффективности муниципальной подпрограммы -1,06 &gt; 1,0 ; Качественная оценка подпрограммы - эффективная</t>
  </si>
  <si>
    <t>Индекс результативности подпрограммы -1,0 ; Индекс эффективности муниципальной подпрограммы -0,97&lt;1,0 ; Качественная оценка подпрограммы - удовлетворительная</t>
  </si>
  <si>
    <t>Индекс результативности подпрограммы -1,0  ; Индекс эффективности муниципальной подпрограммы -1,0 =1,0; Качественная оценка подпрограммы - эффективная</t>
  </si>
  <si>
    <t>Индекс результативности подпрограммы -1,48 ; Индекс эффективности муниципальной подпрограммы -1,48 ; Качественная оценка подпрограммы - эффективная</t>
  </si>
  <si>
    <t>Индекс результативности Программы -1,37; Индекс эффективности муниципальной Программы -1,36&gt;1,0 ; Качественная оценка Программы - 'эффективная</t>
  </si>
  <si>
    <t>Индекс результативности подпрограммы -1,92 ; Индекс эффективности муниципальной подпрограммы -1,91&gt;1,0; Качественная оценка подпрограммы - эффективная</t>
  </si>
  <si>
    <t>Индекс результативности подпрограммы -1,18 ; Индекс эффективности муниципальной подпрограммы -1,0=1,0; Качественная оценка подпрограммы - эффективная</t>
  </si>
  <si>
    <t>Индекс результативности подпрограммы -1,09 ; Индекс эффективности муниципальной подпрограммы -0,71&lt;0,8; Качественная оценка подпрограммы - низкоэффективная</t>
  </si>
  <si>
    <t>Индекс результативности Программы -1,31 ; Индекс эффективности муниципальной Программы -1,08&gt;1,0; Качественная оценка Программы - эффективная</t>
  </si>
  <si>
    <t>Индекс результативности программы -0,88 ; Индекс эффективности муниципальной программы - 0,57&lt;0,8; Качественная оценка подпрограммы - низкоэффективная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</si>
  <si>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учете для предоставления места дошкольном образовательном учреждении с предпочтительной датой приема в текущем году</t>
  </si>
  <si>
    <t xml:space="preserve">Индекс результативности подпрограммы - 1,07  ; Индекс эффективности муниципальной подпрограммы -1,04 &gt; 1,0 ; Качественная оценка подпрограммы - эффективная </t>
  </si>
  <si>
    <t>Индекс результативности Программы -1,11  ; Индекс эффективности муниципальной Программы - 1,09  &gt; 1,0 ; Качественная оценка Программы - эффективная</t>
  </si>
  <si>
    <t>Индекс результативности Программы - 1,04 ; Индекс эффективности муниципальной Программы -0,99 ; Качественная оценка Программы - удовлетворительная</t>
  </si>
  <si>
    <t>Индекс результативности Программы - 0,94; Индекс эффективности муниципальной Программы -0,86&gt;0,8 ; Качественная оценка Программы - удовлетворительная</t>
  </si>
  <si>
    <t>Индекс результативности Программы -1,1  ; Индекс эффективности муниципальной Программы -1,1&gt;1,0 ; Качественная оценка Программы - эффективная</t>
  </si>
  <si>
    <t>Индекс результативности программы - 0,87 ; Индекс эффективности муниципальной программы - 0,83&gt;0,8; Качественная оценка Программы - удовлетворительная</t>
  </si>
  <si>
    <t>Индекс результативности Программы - 1,01 ; Индекс эффективности муниципальной Программы - 0,96&gt;0,8; Качественная оценка Программы - удовлетворительная</t>
  </si>
  <si>
    <t>Индекс результативности Программы -0,80 ; Индекс эффективности муниципальной Программы -0,3&lt;0,8 ; Качественная оценка Программы - низкоэффективная</t>
  </si>
  <si>
    <t xml:space="preserve"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</si>
</sst>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5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top" wrapText="1"/>
      <protection locked="0"/>
    </xf>
    <xf numFmtId="4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2" fontId="5" fillId="0" borderId="12" xfId="0" applyNumberFormat="1" applyFont="1" applyFill="1" applyBorder="1" applyAlignment="1" applyProtection="1">
      <alignment horizontal="right" vertical="top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2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2" fontId="8" fillId="0" borderId="12" xfId="0" applyNumberFormat="1" applyFont="1" applyBorder="1" applyAlignment="1">
      <alignment vertical="top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Border="1" applyAlignment="1">
      <alignment/>
    </xf>
    <xf numFmtId="0" fontId="6" fillId="0" borderId="12" xfId="0" applyFont="1" applyBorder="1" applyAlignment="1">
      <alignment horizontal="left" vertical="center" wrapText="1"/>
    </xf>
    <xf numFmtId="4" fontId="5" fillId="0" borderId="24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2" fontId="5" fillId="0" borderId="24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horizontal="right" vertical="top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5" xfId="0" applyNumberFormat="1" applyFont="1" applyFill="1" applyBorder="1" applyAlignment="1" applyProtection="1">
      <alignment horizontal="right" vertical="top" wrapText="1"/>
      <protection locked="0"/>
    </xf>
    <xf numFmtId="2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2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7" xfId="0" applyNumberFormat="1" applyFont="1" applyBorder="1" applyAlignment="1">
      <alignment horizontal="right" vertical="top"/>
    </xf>
    <xf numFmtId="4" fontId="5" fillId="0" borderId="27" xfId="0" applyNumberFormat="1" applyFont="1" applyFill="1" applyBorder="1" applyAlignment="1" applyProtection="1">
      <alignment horizontal="right" vertical="top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24" xfId="0" applyFont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top"/>
    </xf>
    <xf numFmtId="4" fontId="9" fillId="0" borderId="21" xfId="0" applyNumberFormat="1" applyFont="1" applyFill="1" applyBorder="1" applyAlignment="1">
      <alignment horizontal="right" vertical="top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wrapText="1"/>
    </xf>
    <xf numFmtId="4" fontId="6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8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8" xfId="0" applyNumberFormat="1" applyFont="1" applyFill="1" applyBorder="1" applyAlignment="1" applyProtection="1">
      <alignment horizontal="right" vertical="top" wrapText="1"/>
      <protection locked="0"/>
    </xf>
    <xf numFmtId="2" fontId="9" fillId="0" borderId="12" xfId="0" applyNumberFormat="1" applyFont="1" applyBorder="1" applyAlignment="1">
      <alignment horizontal="right" vertical="top"/>
    </xf>
    <xf numFmtId="4" fontId="5" fillId="0" borderId="28" xfId="0" applyNumberFormat="1" applyFont="1" applyFill="1" applyBorder="1" applyAlignment="1" applyProtection="1">
      <alignment horizontal="right" vertical="top" wrapText="1"/>
      <protection locked="0"/>
    </xf>
    <xf numFmtId="4" fontId="2" fillId="0" borderId="30" xfId="0" applyNumberFormat="1" applyFont="1" applyFill="1" applyBorder="1" applyAlignment="1" applyProtection="1">
      <alignment horizontal="right" vertical="top" wrapText="1"/>
      <protection locked="0"/>
    </xf>
    <xf numFmtId="4" fontId="8" fillId="0" borderId="21" xfId="0" applyNumberFormat="1" applyFont="1" applyBorder="1" applyAlignment="1">
      <alignment horizontal="right" vertical="top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top" wrapText="1"/>
      <protection locked="0"/>
    </xf>
    <xf numFmtId="4" fontId="9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>
      <alignment horizont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6" fillId="0" borderId="31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32" xfId="0" applyBorder="1" applyAlignment="1">
      <alignment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0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/>
    </xf>
    <xf numFmtId="4" fontId="3" fillId="0" borderId="16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6" fillId="0" borderId="27" xfId="0" applyNumberFormat="1" applyFont="1" applyBorder="1" applyAlignment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30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24" xfId="0" applyBorder="1" applyAlignment="1">
      <alignment/>
    </xf>
    <xf numFmtId="4" fontId="3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4" fontId="10" fillId="0" borderId="21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2" fillId="33" borderId="18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36" xfId="0" applyNumberFormat="1" applyFont="1" applyFill="1" applyBorder="1" applyAlignment="1" applyProtection="1">
      <alignment horizontal="left" vertical="top" wrapText="1"/>
      <protection locked="0"/>
    </xf>
    <xf numFmtId="0" fontId="2" fillId="0" borderId="37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>
      <alignment horizontal="right" vertical="top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9" fillId="0" borderId="12" xfId="0" applyFont="1" applyBorder="1" applyAlignment="1">
      <alignment vertical="top"/>
    </xf>
    <xf numFmtId="0" fontId="9" fillId="0" borderId="12" xfId="0" applyFont="1" applyBorder="1" applyAlignment="1">
      <alignment horizontal="right" vertical="top"/>
    </xf>
    <xf numFmtId="0" fontId="2" fillId="0" borderId="38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2" fillId="0" borderId="31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5" fillId="0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33" borderId="10" xfId="0" applyNumberFormat="1" applyFont="1" applyFill="1" applyBorder="1" applyAlignment="1" applyProtection="1">
      <alignment vertical="top" wrapText="1"/>
      <protection locked="0"/>
    </xf>
    <xf numFmtId="4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5" fillId="33" borderId="18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15" xfId="0" applyNumberFormat="1" applyFont="1" applyFill="1" applyBorder="1" applyAlignment="1" applyProtection="1">
      <alignment horizontal="right" vertical="top" wrapText="1"/>
      <protection locked="0"/>
    </xf>
    <xf numFmtId="2" fontId="5" fillId="33" borderId="13" xfId="0" applyNumberFormat="1" applyFont="1" applyFill="1" applyBorder="1" applyAlignment="1" applyProtection="1">
      <alignment horizontal="right" vertical="top" wrapText="1"/>
      <protection locked="0"/>
    </xf>
    <xf numFmtId="2" fontId="5" fillId="33" borderId="12" xfId="0" applyNumberFormat="1" applyFont="1" applyFill="1" applyBorder="1" applyAlignment="1" applyProtection="1">
      <alignment horizontal="right" vertical="top" wrapText="1"/>
      <protection locked="0"/>
    </xf>
    <xf numFmtId="4" fontId="5" fillId="33" borderId="17" xfId="0" applyNumberFormat="1" applyFont="1" applyFill="1" applyBorder="1" applyAlignment="1" applyProtection="1">
      <alignment horizontal="right" vertical="top" wrapText="1"/>
      <protection locked="0"/>
    </xf>
    <xf numFmtId="0" fontId="9" fillId="0" borderId="17" xfId="0" applyFont="1" applyBorder="1" applyAlignment="1">
      <alignment horizontal="right" vertical="top"/>
    </xf>
    <xf numFmtId="0" fontId="9" fillId="0" borderId="12" xfId="0" applyFont="1" applyBorder="1" applyAlignment="1">
      <alignment horizontal="right" vertical="top" wrapText="1"/>
    </xf>
    <xf numFmtId="0" fontId="9" fillId="0" borderId="17" xfId="0" applyFont="1" applyBorder="1" applyAlignment="1">
      <alignment wrapText="1"/>
    </xf>
    <xf numFmtId="4" fontId="2" fillId="0" borderId="28" xfId="0" applyNumberFormat="1" applyFont="1" applyFill="1" applyBorder="1" applyAlignment="1" applyProtection="1">
      <alignment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horizontal="left" vertical="center" wrapText="1"/>
    </xf>
    <xf numFmtId="4" fontId="2" fillId="0" borderId="14" xfId="0" applyNumberFormat="1" applyFont="1" applyFill="1" applyBorder="1" applyAlignment="1" applyProtection="1">
      <alignment vertical="top" wrapText="1"/>
      <protection locked="0"/>
    </xf>
    <xf numFmtId="2" fontId="3" fillId="0" borderId="39" xfId="0" applyNumberFormat="1" applyFont="1" applyFill="1" applyBorder="1" applyAlignment="1" applyProtection="1">
      <alignment horizontal="right" vertical="top" wrapText="1"/>
      <protection locked="0"/>
    </xf>
    <xf numFmtId="4" fontId="3" fillId="0" borderId="27" xfId="0" applyNumberFormat="1" applyFont="1" applyFill="1" applyBorder="1" applyAlignment="1" applyProtection="1">
      <alignment horizontal="right" vertical="top" wrapText="1"/>
      <protection locked="0"/>
    </xf>
    <xf numFmtId="2" fontId="3" fillId="0" borderId="0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>
      <alignment vertical="center"/>
    </xf>
    <xf numFmtId="0" fontId="9" fillId="0" borderId="31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top" wrapText="1"/>
      <protection locked="0"/>
    </xf>
    <xf numFmtId="0" fontId="2" fillId="0" borderId="23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/>
    </xf>
    <xf numFmtId="4" fontId="2" fillId="0" borderId="31" xfId="0" applyNumberFormat="1" applyFont="1" applyFill="1" applyBorder="1" applyAlignment="1" applyProtection="1">
      <alignment horizontal="right" vertical="top" wrapText="1"/>
      <protection locked="0"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26" xfId="0" applyNumberFormat="1" applyFont="1" applyFill="1" applyBorder="1" applyAlignment="1" applyProtection="1">
      <alignment horizontal="left" vertical="top" wrapText="1"/>
      <protection locked="0"/>
    </xf>
    <xf numFmtId="0" fontId="2" fillId="0" borderId="26" xfId="0" applyNumberFormat="1" applyFont="1" applyFill="1" applyBorder="1" applyAlignment="1" applyProtection="1">
      <alignment horizontal="right" vertical="top" wrapText="1"/>
      <protection locked="0"/>
    </xf>
    <xf numFmtId="0" fontId="2" fillId="0" borderId="20" xfId="0" applyNumberFormat="1" applyFont="1" applyFill="1" applyBorder="1" applyAlignment="1" applyProtection="1">
      <alignment horizontal="right" vertical="top" wrapTex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0" fontId="2" fillId="0" borderId="33" xfId="0" applyNumberFormat="1" applyFont="1" applyFill="1" applyBorder="1" applyAlignment="1" applyProtection="1">
      <alignment horizontal="right" vertical="top" wrapText="1"/>
      <protection locked="0"/>
    </xf>
    <xf numFmtId="0" fontId="2" fillId="0" borderId="25" xfId="0" applyNumberFormat="1" applyFont="1" applyFill="1" applyBorder="1" applyAlignment="1" applyProtection="1">
      <alignment horizontal="left" vertical="top" wrapText="1"/>
      <protection locked="0"/>
    </xf>
    <xf numFmtId="0" fontId="2" fillId="0" borderId="34" xfId="0" applyNumberFormat="1" applyFont="1" applyFill="1" applyBorder="1" applyAlignment="1" applyProtection="1">
      <alignment horizontal="left" vertical="top" wrapText="1"/>
      <protection locked="0"/>
    </xf>
    <xf numFmtId="0" fontId="2" fillId="0" borderId="34" xfId="0" applyNumberFormat="1" applyFont="1" applyFill="1" applyBorder="1" applyAlignment="1" applyProtection="1">
      <alignment horizontal="right" vertical="top" wrapText="1"/>
      <protection locked="0"/>
    </xf>
    <xf numFmtId="0" fontId="2" fillId="0" borderId="35" xfId="0" applyNumberFormat="1" applyFont="1" applyFill="1" applyBorder="1" applyAlignment="1" applyProtection="1">
      <alignment horizontal="right" vertical="top" wrapText="1"/>
      <protection locked="0"/>
    </xf>
    <xf numFmtId="4" fontId="2" fillId="0" borderId="25" xfId="0" applyNumberFormat="1" applyFont="1" applyFill="1" applyBorder="1" applyAlignment="1" applyProtection="1">
      <alignment horizontal="right" vertical="top" wrapText="1"/>
      <protection locked="0"/>
    </xf>
    <xf numFmtId="0" fontId="2" fillId="0" borderId="41" xfId="0" applyNumberFormat="1" applyFont="1" applyFill="1" applyBorder="1" applyAlignment="1" applyProtection="1">
      <alignment horizontal="left" vertical="top" wrapText="1"/>
      <protection locked="0"/>
    </xf>
    <xf numFmtId="0" fontId="2" fillId="0" borderId="42" xfId="0" applyNumberFormat="1" applyFont="1" applyFill="1" applyBorder="1" applyAlignment="1" applyProtection="1">
      <alignment horizontal="left" vertical="top" wrapText="1"/>
      <protection locked="0"/>
    </xf>
    <xf numFmtId="0" fontId="2" fillId="0" borderId="42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" fontId="9" fillId="0" borderId="17" xfId="0" applyNumberFormat="1" applyFont="1" applyBorder="1" applyAlignment="1">
      <alignment vertical="top"/>
    </xf>
    <xf numFmtId="4" fontId="8" fillId="0" borderId="21" xfId="0" applyNumberFormat="1" applyFont="1" applyBorder="1" applyAlignment="1">
      <alignment vertical="top"/>
    </xf>
    <xf numFmtId="4" fontId="5" fillId="0" borderId="15" xfId="0" applyNumberFormat="1" applyFont="1" applyFill="1" applyBorder="1" applyAlignment="1" applyProtection="1">
      <alignment vertical="top" wrapText="1"/>
      <protection locked="0"/>
    </xf>
    <xf numFmtId="4" fontId="2" fillId="0" borderId="18" xfId="0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7" xfId="0" applyNumberFormat="1" applyFont="1" applyBorder="1" applyAlignment="1">
      <alignment vertical="top"/>
    </xf>
    <xf numFmtId="4" fontId="8" fillId="0" borderId="17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4" fontId="9" fillId="0" borderId="24" xfId="0" applyNumberFormat="1" applyFont="1" applyBorder="1" applyAlignment="1">
      <alignment horizontal="right" vertical="top"/>
    </xf>
    <xf numFmtId="0" fontId="2" fillId="0" borderId="43" xfId="0" applyNumberFormat="1" applyFont="1" applyFill="1" applyBorder="1" applyAlignment="1" applyProtection="1">
      <alignment horizontal="left" vertical="top" wrapText="1"/>
      <protection locked="0"/>
    </xf>
    <xf numFmtId="0" fontId="2" fillId="0" borderId="44" xfId="0" applyNumberFormat="1" applyFont="1" applyFill="1" applyBorder="1" applyAlignment="1" applyProtection="1">
      <alignment horizontal="left" vertical="top" wrapText="1"/>
      <protection locked="0"/>
    </xf>
    <xf numFmtId="0" fontId="2" fillId="0" borderId="44" xfId="0" applyNumberFormat="1" applyFont="1" applyFill="1" applyBorder="1" applyAlignment="1" applyProtection="1">
      <alignment horizontal="right" vertical="top" wrapText="1"/>
      <protection locked="0"/>
    </xf>
    <xf numFmtId="4" fontId="8" fillId="0" borderId="24" xfId="0" applyNumberFormat="1" applyFont="1" applyBorder="1" applyAlignment="1">
      <alignment horizontal="right" vertical="top"/>
    </xf>
    <xf numFmtId="0" fontId="2" fillId="0" borderId="45" xfId="0" applyNumberFormat="1" applyFont="1" applyFill="1" applyBorder="1" applyAlignment="1" applyProtection="1">
      <alignment horizontal="right" vertical="top" wrapText="1"/>
      <protection locked="0"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33" xfId="0" applyBorder="1" applyAlignment="1">
      <alignment horizontal="right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9" fillId="0" borderId="27" xfId="0" applyFont="1" applyFill="1" applyBorder="1" applyAlignment="1">
      <alignment horizontal="right" vertical="top" wrapText="1"/>
    </xf>
    <xf numFmtId="0" fontId="2" fillId="0" borderId="39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0" fillId="33" borderId="46" xfId="0" applyFill="1" applyBorder="1" applyAlignment="1">
      <alignment/>
    </xf>
    <xf numFmtId="0" fontId="0" fillId="0" borderId="27" xfId="0" applyBorder="1" applyAlignment="1">
      <alignment/>
    </xf>
    <xf numFmtId="0" fontId="2" fillId="0" borderId="46" xfId="0" applyNumberFormat="1" applyFont="1" applyFill="1" applyBorder="1" applyAlignment="1" applyProtection="1">
      <alignment horizontal="right" vertical="top" wrapText="1"/>
      <protection locked="0"/>
    </xf>
    <xf numFmtId="0" fontId="2" fillId="33" borderId="15" xfId="0" applyNumberFormat="1" applyFont="1" applyFill="1" applyBorder="1" applyAlignment="1" applyProtection="1">
      <alignment horizontal="left" vertical="top" wrapText="1"/>
      <protection locked="0"/>
    </xf>
    <xf numFmtId="0" fontId="2" fillId="33" borderId="15" xfId="0" applyNumberFormat="1" applyFont="1" applyFill="1" applyBorder="1" applyAlignment="1" applyProtection="1">
      <alignment horizontal="left" vertical="top" wrapText="1"/>
      <protection locked="0"/>
    </xf>
    <xf numFmtId="0" fontId="2" fillId="33" borderId="15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9" fillId="33" borderId="17" xfId="0" applyFont="1" applyFill="1" applyBorder="1" applyAlignment="1">
      <alignment vertical="top" wrapText="1"/>
    </xf>
    <xf numFmtId="0" fontId="0" fillId="33" borderId="27" xfId="0" applyFill="1" applyBorder="1" applyAlignment="1">
      <alignment vertical="top"/>
    </xf>
    <xf numFmtId="0" fontId="0" fillId="33" borderId="21" xfId="0" applyFill="1" applyBorder="1" applyAlignment="1">
      <alignment vertical="top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17" xfId="0" applyFont="1" applyBorder="1" applyAlignment="1">
      <alignment vertical="top" wrapText="1"/>
    </xf>
    <xf numFmtId="0" fontId="9" fillId="0" borderId="47" xfId="0" applyFont="1" applyBorder="1" applyAlignment="1">
      <alignment vertical="top" wrapText="1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2" fillId="0" borderId="27" xfId="0" applyNumberFormat="1" applyFont="1" applyFill="1" applyBorder="1" applyAlignment="1" applyProtection="1">
      <alignment horizontal="left" vertical="top" wrapText="1"/>
      <protection locked="0"/>
    </xf>
    <xf numFmtId="4" fontId="9" fillId="0" borderId="17" xfId="0" applyNumberFormat="1" applyFont="1" applyBorder="1" applyAlignment="1">
      <alignment horizontal="right" vertical="top"/>
    </xf>
    <xf numFmtId="4" fontId="9" fillId="0" borderId="27" xfId="0" applyNumberFormat="1" applyFont="1" applyBorder="1" applyAlignment="1">
      <alignment horizontal="right" vertical="top"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0" borderId="27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48" xfId="0" applyBorder="1" applyAlignment="1">
      <alignment horizontal="right" vertical="top" wrapText="1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0" fillId="0" borderId="48" xfId="0" applyBorder="1" applyAlignment="1">
      <alignment horizontal="left" vertical="top" wrapText="1"/>
    </xf>
    <xf numFmtId="0" fontId="2" fillId="33" borderId="12" xfId="0" applyNumberFormat="1" applyFont="1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>
      <alignment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8" xfId="0" applyFont="1" applyBorder="1" applyAlignment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wrapText="1"/>
    </xf>
    <xf numFmtId="0" fontId="2" fillId="0" borderId="36" xfId="0" applyNumberFormat="1" applyFont="1" applyFill="1" applyBorder="1" applyAlignment="1" applyProtection="1">
      <alignment horizontal="left" vertical="top" wrapText="1"/>
      <protection locked="0"/>
    </xf>
    <xf numFmtId="0" fontId="2" fillId="0" borderId="49" xfId="0" applyNumberFormat="1" applyFont="1" applyFill="1" applyBorder="1" applyAlignment="1" applyProtection="1">
      <alignment horizontal="left" vertical="top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/>
    </xf>
    <xf numFmtId="4" fontId="2" fillId="33" borderId="17" xfId="0" applyNumberFormat="1" applyFont="1" applyFill="1" applyBorder="1" applyAlignment="1" applyProtection="1">
      <alignment horizontal="right" vertical="top" wrapText="1"/>
      <protection locked="0"/>
    </xf>
    <xf numFmtId="4" fontId="2" fillId="33" borderId="27" xfId="0" applyNumberFormat="1" applyFont="1" applyFill="1" applyBorder="1" applyAlignment="1" applyProtection="1">
      <alignment horizontal="right" vertical="top" wrapText="1"/>
      <protection locked="0"/>
    </xf>
    <xf numFmtId="4" fontId="2" fillId="33" borderId="21" xfId="0" applyNumberFormat="1" applyFont="1" applyFill="1" applyBorder="1" applyAlignment="1" applyProtection="1">
      <alignment horizontal="right" vertical="top" wrapText="1"/>
      <protection locked="0"/>
    </xf>
    <xf numFmtId="0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0" fillId="33" borderId="12" xfId="0" applyFill="1" applyBorder="1" applyAlignment="1">
      <alignment horizontal="right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top" wrapText="1"/>
    </xf>
    <xf numFmtId="0" fontId="9" fillId="0" borderId="47" xfId="0" applyFont="1" applyBorder="1" applyAlignment="1">
      <alignment horizontal="right" vertical="top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center"/>
    </xf>
    <xf numFmtId="0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0" xfId="0" applyFont="1" applyBorder="1" applyAlignment="1">
      <alignment horizontal="right" vertical="center" wrapText="1"/>
    </xf>
    <xf numFmtId="0" fontId="2" fillId="33" borderId="37" xfId="0" applyNumberFormat="1" applyFont="1" applyFill="1" applyBorder="1" applyAlignment="1" applyProtection="1">
      <alignment horizontal="left" vertical="top" wrapText="1"/>
      <protection locked="0"/>
    </xf>
    <xf numFmtId="0" fontId="0" fillId="33" borderId="50" xfId="0" applyFill="1" applyBorder="1" applyAlignment="1">
      <alignment horizontal="left" vertical="top" wrapText="1"/>
    </xf>
    <xf numFmtId="0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4" fontId="9" fillId="0" borderId="51" xfId="0" applyNumberFormat="1" applyFont="1" applyBorder="1" applyAlignment="1">
      <alignment horizontal="right" vertical="top"/>
    </xf>
    <xf numFmtId="4" fontId="9" fillId="0" borderId="52" xfId="0" applyNumberFormat="1" applyFont="1" applyBorder="1" applyAlignment="1">
      <alignment horizontal="right" vertical="top"/>
    </xf>
    <xf numFmtId="4" fontId="9" fillId="0" borderId="53" xfId="0" applyNumberFormat="1" applyFont="1" applyBorder="1" applyAlignment="1">
      <alignment horizontal="right" vertical="top"/>
    </xf>
    <xf numFmtId="0" fontId="6" fillId="0" borderId="12" xfId="0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38" xfId="0" applyNumberFormat="1" applyFont="1" applyBorder="1" applyAlignment="1">
      <alignment horizontal="right" vertical="top"/>
    </xf>
    <xf numFmtId="4" fontId="9" fillId="0" borderId="36" xfId="0" applyNumberFormat="1" applyFont="1" applyBorder="1" applyAlignment="1">
      <alignment horizontal="right" vertical="top"/>
    </xf>
    <xf numFmtId="4" fontId="9" fillId="0" borderId="50" xfId="0" applyNumberFormat="1" applyFont="1" applyBorder="1" applyAlignment="1">
      <alignment horizontal="right" vertical="top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4" xfId="0" applyFont="1" applyBorder="1" applyAlignment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5" xfId="0" applyNumberFormat="1" applyFont="1" applyFill="1" applyBorder="1" applyAlignment="1" applyProtection="1">
      <alignment horizontal="right" vertical="top" wrapText="1"/>
      <protection locked="0"/>
    </xf>
    <xf numFmtId="0" fontId="6" fillId="0" borderId="20" xfId="0" applyFont="1" applyBorder="1" applyAlignment="1">
      <alignment horizontal="right" vertical="top" wrapText="1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horizontal="center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9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4" fontId="9" fillId="0" borderId="12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 vertical="top" wrapText="1"/>
    </xf>
    <xf numFmtId="4" fontId="2" fillId="0" borderId="12" xfId="0" applyNumberFormat="1" applyFont="1" applyFill="1" applyBorder="1" applyAlignment="1" applyProtection="1">
      <alignment vertical="top" wrapText="1"/>
      <protection locked="0"/>
    </xf>
    <xf numFmtId="0" fontId="3" fillId="0" borderId="46" xfId="0" applyNumberFormat="1" applyFont="1" applyFill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6" fillId="0" borderId="32" xfId="0" applyFont="1" applyBorder="1" applyAlignment="1">
      <alignment horizontal="center" wrapText="1"/>
    </xf>
    <xf numFmtId="0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wrapText="1"/>
    </xf>
    <xf numFmtId="0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NumberFormat="1" applyFont="1" applyFill="1" applyBorder="1" applyAlignment="1" applyProtection="1">
      <alignment horizontal="right" vertical="top" wrapText="1"/>
      <protection locked="0"/>
    </xf>
    <xf numFmtId="0" fontId="6" fillId="0" borderId="54" xfId="0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58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/>
    </xf>
    <xf numFmtId="0" fontId="2" fillId="0" borderId="58" xfId="0" applyNumberFormat="1" applyFont="1" applyFill="1" applyBorder="1" applyAlignment="1" applyProtection="1">
      <alignment horizontal="right" vertical="top" wrapText="1"/>
      <protection locked="0"/>
    </xf>
    <xf numFmtId="0" fontId="0" fillId="0" borderId="22" xfId="0" applyBorder="1" applyAlignment="1">
      <alignment horizontal="right"/>
    </xf>
    <xf numFmtId="0" fontId="2" fillId="0" borderId="31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 vertical="top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21" xfId="0" applyBorder="1" applyAlignment="1">
      <alignment vertical="top"/>
    </xf>
    <xf numFmtId="0" fontId="9" fillId="33" borderId="17" xfId="0" applyFont="1" applyFill="1" applyBorder="1" applyAlignment="1">
      <alignment vertical="top"/>
    </xf>
    <xf numFmtId="0" fontId="0" fillId="33" borderId="27" xfId="0" applyFill="1" applyBorder="1" applyAlignment="1">
      <alignment/>
    </xf>
    <xf numFmtId="2" fontId="2" fillId="33" borderId="18" xfId="0" applyNumberFormat="1" applyFont="1" applyFill="1" applyBorder="1" applyAlignment="1" applyProtection="1">
      <alignment horizontal="right" vertical="top" wrapText="1"/>
      <protection locked="0"/>
    </xf>
    <xf numFmtId="2" fontId="2" fillId="33" borderId="16" xfId="0" applyNumberFormat="1" applyFont="1" applyFill="1" applyBorder="1" applyAlignment="1" applyProtection="1">
      <alignment horizontal="right" vertical="top" wrapText="1"/>
      <protection locked="0"/>
    </xf>
    <xf numFmtId="2" fontId="2" fillId="33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37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top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0" fillId="33" borderId="3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2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48" xfId="0" applyFill="1" applyBorder="1" applyAlignment="1">
      <alignment horizontal="left" vertical="center" wrapText="1"/>
    </xf>
    <xf numFmtId="0" fontId="2" fillId="0" borderId="38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38" xfId="0" applyNumberFormat="1" applyFont="1" applyFill="1" applyBorder="1" applyAlignment="1" applyProtection="1">
      <alignment horizontal="left" vertical="top" wrapText="1"/>
      <protection locked="0"/>
    </xf>
    <xf numFmtId="4" fontId="2" fillId="33" borderId="51" xfId="0" applyNumberFormat="1" applyFont="1" applyFill="1" applyBorder="1" applyAlignment="1" applyProtection="1">
      <alignment horizontal="right" vertical="top" wrapText="1"/>
      <protection locked="0"/>
    </xf>
    <xf numFmtId="4" fontId="2" fillId="33" borderId="52" xfId="0" applyNumberFormat="1" applyFont="1" applyFill="1" applyBorder="1" applyAlignment="1" applyProtection="1">
      <alignment horizontal="right" vertical="top" wrapText="1"/>
      <protection locked="0"/>
    </xf>
    <xf numFmtId="4" fontId="2" fillId="33" borderId="53" xfId="0" applyNumberFormat="1" applyFont="1" applyFill="1" applyBorder="1" applyAlignment="1" applyProtection="1">
      <alignment horizontal="right" vertical="top" wrapText="1"/>
      <protection locked="0"/>
    </xf>
    <xf numFmtId="0" fontId="0" fillId="0" borderId="2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3" fillId="33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wrapText="1"/>
    </xf>
    <xf numFmtId="0" fontId="6" fillId="33" borderId="33" xfId="0" applyFont="1" applyFill="1" applyBorder="1" applyAlignment="1">
      <alignment horizontal="center" wrapText="1"/>
    </xf>
    <xf numFmtId="0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top" wrapText="1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1" xfId="0" applyFont="1" applyBorder="1" applyAlignment="1">
      <alignment vertical="top" wrapText="1"/>
    </xf>
    <xf numFmtId="0" fontId="2" fillId="0" borderId="38" xfId="0" applyNumberFormat="1" applyFont="1" applyFill="1" applyBorder="1" applyAlignment="1" applyProtection="1">
      <alignment horizontal="right" vertical="top" wrapText="1"/>
      <protection locked="0"/>
    </xf>
    <xf numFmtId="0" fontId="2" fillId="0" borderId="36" xfId="0" applyNumberFormat="1" applyFont="1" applyFill="1" applyBorder="1" applyAlignment="1" applyProtection="1">
      <alignment horizontal="right" vertical="top" wrapText="1"/>
      <protection locked="0"/>
    </xf>
    <xf numFmtId="0" fontId="9" fillId="0" borderId="21" xfId="0" applyFont="1" applyBorder="1" applyAlignment="1">
      <alignment horizontal="right" vertical="top" wrapText="1"/>
    </xf>
    <xf numFmtId="0" fontId="2" fillId="33" borderId="17" xfId="0" applyNumberFormat="1" applyFont="1" applyFill="1" applyBorder="1" applyAlignment="1" applyProtection="1">
      <alignment horizontal="left" vertical="top" wrapText="1"/>
      <protection locked="0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4" fontId="9" fillId="0" borderId="59" xfId="0" applyNumberFormat="1" applyFont="1" applyBorder="1" applyAlignment="1">
      <alignment horizontal="right" vertical="top"/>
    </xf>
    <xf numFmtId="4" fontId="9" fillId="0" borderId="21" xfId="0" applyNumberFormat="1" applyFont="1" applyBorder="1" applyAlignment="1">
      <alignment horizontal="right" vertical="top"/>
    </xf>
    <xf numFmtId="0" fontId="6" fillId="0" borderId="33" xfId="0" applyFont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0" xfId="0" applyFont="1" applyBorder="1" applyAlignment="1">
      <alignment horizontal="right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6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2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 horizontal="center" vertical="top"/>
    </xf>
    <xf numFmtId="0" fontId="0" fillId="0" borderId="17" xfId="0" applyFont="1" applyBorder="1" applyAlignment="1">
      <alignment horizontal="right" vertical="top"/>
    </xf>
    <xf numFmtId="0" fontId="0" fillId="0" borderId="27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right" vertical="top"/>
    </xf>
    <xf numFmtId="0" fontId="0" fillId="0" borderId="27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0" fillId="33" borderId="17" xfId="0" applyFont="1" applyFill="1" applyBorder="1" applyAlignment="1">
      <alignment horizontal="right" vertical="top"/>
    </xf>
    <xf numFmtId="0" fontId="0" fillId="33" borderId="27" xfId="0" applyFill="1" applyBorder="1" applyAlignment="1">
      <alignment horizontal="right" vertical="top"/>
    </xf>
    <xf numFmtId="0" fontId="0" fillId="33" borderId="21" xfId="0" applyFill="1" applyBorder="1" applyAlignment="1">
      <alignment horizontal="right" vertical="top"/>
    </xf>
    <xf numFmtId="4" fontId="5" fillId="0" borderId="18" xfId="0" applyNumberFormat="1" applyFont="1" applyFill="1" applyBorder="1" applyAlignment="1" applyProtection="1">
      <alignment horizontal="right" vertical="top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37" xfId="0" applyNumberFormat="1" applyFont="1" applyFill="1" applyBorder="1" applyAlignment="1" applyProtection="1">
      <alignment horizontal="left" vertical="top" wrapText="1"/>
      <protection locked="0"/>
    </xf>
    <xf numFmtId="0" fontId="0" fillId="0" borderId="36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5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NumberFormat="1" applyFont="1" applyFill="1" applyBorder="1" applyAlignment="1" applyProtection="1">
      <alignment horizontal="lef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4" fontId="5" fillId="0" borderId="51" xfId="0" applyNumberFormat="1" applyFont="1" applyFill="1" applyBorder="1" applyAlignment="1" applyProtection="1">
      <alignment horizontal="right" vertical="top" wrapText="1"/>
      <protection locked="0"/>
    </xf>
    <xf numFmtId="4" fontId="5" fillId="0" borderId="53" xfId="0" applyNumberFormat="1" applyFont="1" applyFill="1" applyBorder="1" applyAlignment="1" applyProtection="1">
      <alignment horizontal="right" vertical="top" wrapText="1"/>
      <protection locked="0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2" fillId="0" borderId="51" xfId="0" applyNumberFormat="1" applyFont="1" applyFill="1" applyBorder="1" applyAlignment="1" applyProtection="1">
      <alignment horizontal="right" vertical="top" wrapText="1"/>
      <protection locked="0"/>
    </xf>
    <xf numFmtId="4" fontId="2" fillId="0" borderId="53" xfId="0" applyNumberFormat="1" applyFont="1" applyFill="1" applyBorder="1" applyAlignment="1" applyProtection="1">
      <alignment horizontal="right" vertical="top" wrapText="1"/>
      <protection locked="0"/>
    </xf>
    <xf numFmtId="4" fontId="2" fillId="0" borderId="61" xfId="0" applyNumberFormat="1" applyFont="1" applyFill="1" applyBorder="1" applyAlignment="1" applyProtection="1">
      <alignment horizontal="right" vertical="top" wrapText="1"/>
      <protection locked="0"/>
    </xf>
    <xf numFmtId="0" fontId="0" fillId="0" borderId="52" xfId="0" applyBorder="1" applyAlignment="1">
      <alignment horizontal="right" vertical="top" wrapText="1"/>
    </xf>
    <xf numFmtId="0" fontId="0" fillId="0" borderId="62" xfId="0" applyBorder="1" applyAlignment="1">
      <alignment horizontal="right" vertical="top" wrapText="1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0" fillId="0" borderId="27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4" fontId="2" fillId="0" borderId="37" xfId="0" applyNumberFormat="1" applyFont="1" applyFill="1" applyBorder="1" applyAlignment="1" applyProtection="1">
      <alignment horizontal="right" vertical="top" wrapText="1"/>
      <protection locked="0"/>
    </xf>
    <xf numFmtId="4" fontId="2" fillId="0" borderId="36" xfId="0" applyNumberFormat="1" applyFont="1" applyFill="1" applyBorder="1" applyAlignment="1" applyProtection="1">
      <alignment horizontal="right" vertical="top" wrapText="1"/>
      <protection locked="0"/>
    </xf>
    <xf numFmtId="4" fontId="2" fillId="0" borderId="50" xfId="0" applyNumberFormat="1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2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'Источник финансирования 2'!$C$1:$C$927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Наименование 2 Муниципальная програ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2'!$C$928:$C$949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'Источник финансирования 2'!$D$1:$D$927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Федерального бюджета Объем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2'!$D$928:$D$949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25756.5</c:v>
                </c:pt>
              </c:numCache>
            </c:numRef>
          </c:val>
        </c:ser>
        <c:ser>
          <c:idx val="2"/>
          <c:order val="2"/>
          <c:tx>
            <c:strRef>
              <c:f>'Источник финансирования 2'!$E$1:$E$927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Федерального бюджета Профи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2'!$E$928:$E$949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4151.34</c:v>
                </c:pt>
              </c:numCache>
            </c:numRef>
          </c:val>
        </c:ser>
        <c:ser>
          <c:idx val="3"/>
          <c:order val="3"/>
          <c:tx>
            <c:strRef>
              <c:f>'Источник финансирования 2'!$F$1:$F$927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бюджета Московской области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2'!$F$928:$F$949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2456</c:v>
                </c:pt>
                <c:pt idx="5">
                  <c:v>2456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2456</c:v>
                </c:pt>
                <c:pt idx="21">
                  <c:v>423187.7300000001</c:v>
                </c:pt>
              </c:numCache>
            </c:numRef>
          </c:val>
        </c:ser>
        <c:ser>
          <c:idx val="4"/>
          <c:order val="4"/>
          <c:tx>
            <c:strRef>
              <c:f>'Источник финансирования 2'!$G$1:$G$927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бюджета Московской области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2'!$G$928:$G$949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2095.96</c:v>
                </c:pt>
                <c:pt idx="5">
                  <c:v>2095.96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2095.96</c:v>
                </c:pt>
                <c:pt idx="21">
                  <c:v>369148.35</c:v>
                </c:pt>
              </c:numCache>
            </c:numRef>
          </c:val>
        </c:ser>
        <c:ser>
          <c:idx val="5"/>
          <c:order val="5"/>
          <c:tx>
            <c:strRef>
              <c:f>'Источник финансирования 2'!$H$1:$H$927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местного бюджета Объем фин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2'!$H$928:$H$949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381014.75999999995</c:v>
                </c:pt>
              </c:numCache>
            </c:numRef>
          </c:val>
        </c:ser>
        <c:ser>
          <c:idx val="6"/>
          <c:order val="6"/>
          <c:tx>
            <c:strRef>
              <c:f>'Источник финансирования 2'!$I$1:$I$927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местного бюджета Профинанс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2'!$I$928:$I$949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365222.62</c:v>
                </c:pt>
              </c:numCache>
            </c:numRef>
          </c:val>
        </c:ser>
        <c:ser>
          <c:idx val="7"/>
          <c:order val="7"/>
          <c:tx>
            <c:strRef>
              <c:f>'Источник финансирования 2'!$J$1:$J$927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бюджетов городских и сельс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2'!$J$928:$J$949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4500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4500</c:v>
                </c:pt>
                <c:pt idx="17">
                  <c:v>3000</c:v>
                </c:pt>
                <c:pt idx="18">
                  <c:v>1500</c:v>
                </c:pt>
                <c:pt idx="19">
                  <c:v>4500</c:v>
                </c:pt>
                <c:pt idx="21">
                  <c:v>16907.5</c:v>
                </c:pt>
              </c:numCache>
            </c:numRef>
          </c:val>
        </c:ser>
        <c:ser>
          <c:idx val="8"/>
          <c:order val="8"/>
          <c:tx>
            <c:strRef>
              <c:f>'Источник финансирования 2'!$K$1:$K$927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бюджетов городских и сельс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2'!$K$928:$K$949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2376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2376</c:v>
                </c:pt>
                <c:pt idx="17">
                  <c:v>2030.3</c:v>
                </c:pt>
                <c:pt idx="18">
                  <c:v>345.7</c:v>
                </c:pt>
                <c:pt idx="19">
                  <c:v>2376</c:v>
                </c:pt>
                <c:pt idx="21">
                  <c:v>14348.7</c:v>
                </c:pt>
              </c:numCache>
            </c:numRef>
          </c:val>
        </c:ser>
        <c:ser>
          <c:idx val="9"/>
          <c:order val="9"/>
          <c:tx>
            <c:strRef>
              <c:f>'Источник финансирования 2'!$L$1:$L$927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Внебюджетные источники Объем финанс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2'!$L$928:$L$949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126681.12999999999</c:v>
                </c:pt>
              </c:numCache>
            </c:numRef>
          </c:val>
        </c:ser>
        <c:ser>
          <c:idx val="10"/>
          <c:order val="10"/>
          <c:tx>
            <c:strRef>
              <c:f>'Источник финансирования 2'!$M$1:$M$927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Внебюджетные источники Профинансиро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2'!$M$928:$M$949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96839.12999999999</c:v>
                </c:pt>
              </c:numCache>
            </c:numRef>
          </c:val>
        </c:ser>
        <c:ser>
          <c:idx val="11"/>
          <c:order val="11"/>
          <c:tx>
            <c:strRef>
              <c:f>'Источник финансирования 2'!$N$1:$N$927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ВСЕГО Объем финансирования 
2017 го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2'!$N$928:$N$949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2456</c:v>
                </c:pt>
                <c:pt idx="5">
                  <c:v>2456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4500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4500</c:v>
                </c:pt>
                <c:pt idx="17">
                  <c:v>3000</c:v>
                </c:pt>
                <c:pt idx="18">
                  <c:v>1500</c:v>
                </c:pt>
                <c:pt idx="19">
                  <c:v>6956</c:v>
                </c:pt>
                <c:pt idx="21">
                  <c:v>973547.62</c:v>
                </c:pt>
              </c:numCache>
            </c:numRef>
          </c:val>
        </c:ser>
        <c:ser>
          <c:idx val="12"/>
          <c:order val="12"/>
          <c:tx>
            <c:strRef>
              <c:f>'Источник финансирования 2'!$O$1:$O$927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ВСЕГО Профинансировано 
 (тыс. руб.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2'!$O$928:$O$949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2095.96</c:v>
                </c:pt>
                <c:pt idx="5">
                  <c:v>2095.96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2376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2376</c:v>
                </c:pt>
                <c:pt idx="17">
                  <c:v>2030.3</c:v>
                </c:pt>
                <c:pt idx="18">
                  <c:v>345.7</c:v>
                </c:pt>
                <c:pt idx="19">
                  <c:v>4471.96</c:v>
                </c:pt>
                <c:pt idx="21">
                  <c:v>849710.14</c:v>
                </c:pt>
              </c:numCache>
            </c:numRef>
          </c:val>
        </c:ser>
        <c:ser>
          <c:idx val="13"/>
          <c:order val="13"/>
          <c:tx>
            <c:strRef>
              <c:f>'Источник финансирования 2'!$P$1:$P$927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Показатели, характеризующие достиже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2'!$P$928:$P$949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'Источник финансирования 2'!$Q$1:$Q$927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Единица измерения Профинансировано 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2'!$Q$928:$Q$949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'Источник финансирования 2'!$R$1:$R$927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Базовое значение показателя (на нач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2'!$R$928:$R$949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'Источник финансирования 2'!$S$1:$S$927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Планируемое значение показателя на 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2'!$S$928:$S$949</c:f>
              <c:numCache>
                <c:ptCount val="2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100</c:v>
                </c:pt>
                <c:pt idx="12">
                  <c:v>1</c:v>
                </c:pt>
                <c:pt idx="13">
                  <c:v>26.13</c:v>
                </c:pt>
                <c:pt idx="14">
                  <c:v>6.8</c:v>
                </c:pt>
                <c:pt idx="18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'Источник финансирования 2'!$T$1:$T$927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Достигнутое значение показателя за 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2'!$T$928:$T$949</c:f>
              <c:numCache>
                <c:ptCount val="2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100</c:v>
                </c:pt>
                <c:pt idx="12">
                  <c:v>1</c:v>
                </c:pt>
                <c:pt idx="13">
                  <c:v>23</c:v>
                </c:pt>
                <c:pt idx="14">
                  <c:v>6.8</c:v>
                </c:pt>
                <c:pt idx="18">
                  <c:v>0</c:v>
                </c:pt>
              </c:numCache>
            </c:numRef>
          </c:val>
        </c:ser>
        <c:axId val="5328138"/>
        <c:axId val="47953243"/>
      </c:barChart>
      <c:catAx>
        <c:axId val="532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53243"/>
        <c:crosses val="autoZero"/>
        <c:auto val="1"/>
        <c:lblOffset val="100"/>
        <c:tickLblSkip val="1"/>
        <c:noMultiLvlLbl val="0"/>
      </c:catAx>
      <c:valAx>
        <c:axId val="47953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8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75"/>
          <c:y val="0.07175"/>
          <c:w val="0.3345"/>
          <c:h val="0.8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5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H2" sqref="H2:I2"/>
    </sheetView>
  </sheetViews>
  <sheetFormatPr defaultColWidth="10.140625" defaultRowHeight="14.25" customHeight="1"/>
  <cols>
    <col min="1" max="1" width="1.1484375" style="0" customWidth="1"/>
    <col min="2" max="2" width="17.7109375" style="0" customWidth="1"/>
    <col min="3" max="3" width="39.7109375" style="0" customWidth="1"/>
    <col min="4" max="6" width="11.421875" style="0" customWidth="1"/>
    <col min="7" max="7" width="13.8515625" style="0" customWidth="1"/>
    <col min="8" max="11" width="11.7109375" style="0" customWidth="1"/>
    <col min="12" max="12" width="11.421875" style="0" customWidth="1"/>
    <col min="13" max="13" width="12.28125" style="0" customWidth="1"/>
    <col min="14" max="14" width="13.57421875" style="0" customWidth="1"/>
    <col min="15" max="15" width="12.7109375" style="0" customWidth="1"/>
    <col min="16" max="16" width="37.8515625" style="0" customWidth="1"/>
    <col min="17" max="17" width="11.00390625" style="0" customWidth="1"/>
  </cols>
  <sheetData>
    <row r="1" spans="1:7" ht="88.5" customHeight="1">
      <c r="A1" s="1"/>
      <c r="B1" s="312" t="s">
        <v>1462</v>
      </c>
      <c r="C1" s="491"/>
      <c r="D1" s="491"/>
      <c r="E1" s="491"/>
      <c r="F1" s="491"/>
      <c r="G1" s="491"/>
    </row>
    <row r="2" spans="1:20" ht="51.75" customHeight="1">
      <c r="A2" s="1"/>
      <c r="B2" s="492" t="s">
        <v>0</v>
      </c>
      <c r="C2" s="492" t="s">
        <v>1</v>
      </c>
      <c r="D2" s="307" t="s">
        <v>228</v>
      </c>
      <c r="E2" s="500"/>
      <c r="F2" s="497" t="s">
        <v>105</v>
      </c>
      <c r="G2" s="498"/>
      <c r="H2" s="343" t="s">
        <v>108</v>
      </c>
      <c r="I2" s="384"/>
      <c r="J2" s="376" t="s">
        <v>676</v>
      </c>
      <c r="K2" s="377"/>
      <c r="L2" s="343" t="s">
        <v>109</v>
      </c>
      <c r="M2" s="384"/>
      <c r="N2" s="343" t="s">
        <v>147</v>
      </c>
      <c r="O2" s="384"/>
      <c r="P2" s="322" t="s">
        <v>110</v>
      </c>
      <c r="Q2" s="322" t="s">
        <v>111</v>
      </c>
      <c r="R2" s="322" t="s">
        <v>112</v>
      </c>
      <c r="S2" s="495" t="s">
        <v>931</v>
      </c>
      <c r="T2" s="495" t="s">
        <v>932</v>
      </c>
    </row>
    <row r="3" spans="1:20" ht="65.25" customHeight="1">
      <c r="A3" s="1"/>
      <c r="B3" s="493"/>
      <c r="C3" s="496"/>
      <c r="D3" s="141" t="s">
        <v>930</v>
      </c>
      <c r="E3" s="141" t="s">
        <v>3</v>
      </c>
      <c r="F3" s="141" t="s">
        <v>930</v>
      </c>
      <c r="G3" s="141" t="s">
        <v>3</v>
      </c>
      <c r="H3" s="141" t="s">
        <v>930</v>
      </c>
      <c r="I3" s="141" t="s">
        <v>3</v>
      </c>
      <c r="J3" s="141" t="s">
        <v>930</v>
      </c>
      <c r="K3" s="141" t="s">
        <v>3</v>
      </c>
      <c r="L3" s="141" t="s">
        <v>930</v>
      </c>
      <c r="M3" s="141" t="s">
        <v>3</v>
      </c>
      <c r="N3" s="141" t="s">
        <v>930</v>
      </c>
      <c r="O3" s="141" t="s">
        <v>3</v>
      </c>
      <c r="P3" s="494"/>
      <c r="Q3" s="494"/>
      <c r="R3" s="494"/>
      <c r="S3" s="494"/>
      <c r="T3" s="494"/>
    </row>
    <row r="4" spans="1:20" ht="18.75" customHeight="1">
      <c r="A4" s="1"/>
      <c r="B4" s="6" t="s">
        <v>4</v>
      </c>
      <c r="C4" s="6" t="s">
        <v>5</v>
      </c>
      <c r="D4" s="6" t="s">
        <v>6</v>
      </c>
      <c r="E4" s="6" t="s">
        <v>367</v>
      </c>
      <c r="F4" s="6" t="s">
        <v>7</v>
      </c>
      <c r="G4" s="6" t="s">
        <v>8</v>
      </c>
      <c r="H4" s="6" t="s">
        <v>566</v>
      </c>
      <c r="I4" s="6" t="s">
        <v>567</v>
      </c>
      <c r="J4" s="6" t="s">
        <v>106</v>
      </c>
      <c r="K4" s="6" t="s">
        <v>568</v>
      </c>
      <c r="L4" s="6" t="s">
        <v>569</v>
      </c>
      <c r="M4" s="6" t="s">
        <v>107</v>
      </c>
      <c r="N4" s="6" t="s">
        <v>570</v>
      </c>
      <c r="O4" s="6" t="s">
        <v>571</v>
      </c>
      <c r="P4" s="6" t="s">
        <v>502</v>
      </c>
      <c r="Q4" s="6" t="s">
        <v>572</v>
      </c>
      <c r="R4" s="6" t="s">
        <v>573</v>
      </c>
      <c r="S4" s="6" t="s">
        <v>680</v>
      </c>
      <c r="T4" s="6" t="s">
        <v>681</v>
      </c>
    </row>
    <row r="5" spans="1:20" ht="18.75" customHeight="1">
      <c r="A5" s="1"/>
      <c r="B5" s="347" t="s">
        <v>115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</row>
    <row r="6" spans="1:20" ht="18.75" customHeight="1">
      <c r="A6" s="1"/>
      <c r="B6" s="347" t="s">
        <v>116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</row>
    <row r="7" spans="1:21" ht="118.5" customHeight="1">
      <c r="A7" s="1"/>
      <c r="B7" s="37" t="s">
        <v>117</v>
      </c>
      <c r="C7" s="37" t="s">
        <v>118</v>
      </c>
      <c r="D7" s="33">
        <v>0</v>
      </c>
      <c r="E7" s="33">
        <v>0</v>
      </c>
      <c r="F7" s="19">
        <v>0</v>
      </c>
      <c r="G7" s="19">
        <v>0</v>
      </c>
      <c r="H7" s="207">
        <v>0</v>
      </c>
      <c r="I7" s="207">
        <v>0</v>
      </c>
      <c r="J7" s="33">
        <v>0</v>
      </c>
      <c r="K7" s="33">
        <v>0</v>
      </c>
      <c r="L7" s="33">
        <v>0</v>
      </c>
      <c r="M7" s="33">
        <v>0</v>
      </c>
      <c r="N7" s="33">
        <f>F7+H7+L7</f>
        <v>0</v>
      </c>
      <c r="O7" s="33">
        <f>G7+I7+M7</f>
        <v>0</v>
      </c>
      <c r="P7" s="38" t="s">
        <v>127</v>
      </c>
      <c r="Q7" s="28" t="s">
        <v>128</v>
      </c>
      <c r="R7" s="29" t="s">
        <v>129</v>
      </c>
      <c r="S7" s="29">
        <v>100</v>
      </c>
      <c r="T7" s="29">
        <v>100</v>
      </c>
      <c r="U7">
        <v>100</v>
      </c>
    </row>
    <row r="8" spans="1:21" ht="127.5" customHeight="1">
      <c r="A8" s="1"/>
      <c r="B8" s="39" t="s">
        <v>9</v>
      </c>
      <c r="C8" s="39" t="s">
        <v>10</v>
      </c>
      <c r="D8" s="34">
        <v>0</v>
      </c>
      <c r="E8" s="34">
        <v>0</v>
      </c>
      <c r="F8" s="205">
        <v>0</v>
      </c>
      <c r="G8" s="205">
        <v>0</v>
      </c>
      <c r="H8" s="206">
        <v>0</v>
      </c>
      <c r="I8" s="206">
        <v>0</v>
      </c>
      <c r="J8" s="34">
        <v>0</v>
      </c>
      <c r="K8" s="34">
        <v>0</v>
      </c>
      <c r="L8" s="34">
        <v>0</v>
      </c>
      <c r="M8" s="34">
        <v>0</v>
      </c>
      <c r="N8" s="34">
        <f aca="true" t="shared" si="0" ref="N8:N25">F8+H8+L8</f>
        <v>0</v>
      </c>
      <c r="O8" s="34">
        <f aca="true" t="shared" si="1" ref="O8:O25">G8+I8+M8</f>
        <v>0</v>
      </c>
      <c r="P8" s="38" t="s">
        <v>1453</v>
      </c>
      <c r="Q8" s="28" t="s">
        <v>128</v>
      </c>
      <c r="R8" s="29" t="s">
        <v>130</v>
      </c>
      <c r="S8" s="29">
        <v>30</v>
      </c>
      <c r="T8" s="29">
        <v>43.4</v>
      </c>
      <c r="U8">
        <v>144.7</v>
      </c>
    </row>
    <row r="9" spans="1:20" ht="93.75" customHeight="1">
      <c r="A9" s="1"/>
      <c r="B9" s="37" t="s">
        <v>119</v>
      </c>
      <c r="C9" s="37" t="s">
        <v>120</v>
      </c>
      <c r="D9" s="33">
        <v>0</v>
      </c>
      <c r="E9" s="33">
        <v>0</v>
      </c>
      <c r="F9" s="19">
        <v>65051</v>
      </c>
      <c r="G9" s="19">
        <v>64154.4</v>
      </c>
      <c r="H9" s="207">
        <v>37483.5</v>
      </c>
      <c r="I9" s="207">
        <v>35565</v>
      </c>
      <c r="J9" s="33">
        <v>0</v>
      </c>
      <c r="K9" s="33">
        <v>0</v>
      </c>
      <c r="L9" s="33">
        <v>0</v>
      </c>
      <c r="M9" s="33">
        <v>0</v>
      </c>
      <c r="N9" s="33">
        <f t="shared" si="0"/>
        <v>102534.5</v>
      </c>
      <c r="O9" s="33">
        <f t="shared" si="1"/>
        <v>99719.4</v>
      </c>
      <c r="P9" s="504"/>
      <c r="Q9" s="505"/>
      <c r="R9" s="505"/>
      <c r="S9" s="505"/>
      <c r="T9" s="505"/>
    </row>
    <row r="10" spans="1:20" ht="55.5" customHeight="1">
      <c r="A10" s="1"/>
      <c r="B10" s="39" t="s">
        <v>11</v>
      </c>
      <c r="C10" s="39" t="s">
        <v>12</v>
      </c>
      <c r="D10" s="34">
        <v>0</v>
      </c>
      <c r="E10" s="34">
        <v>0</v>
      </c>
      <c r="F10" s="205">
        <v>3336</v>
      </c>
      <c r="G10" s="205">
        <v>3223.8</v>
      </c>
      <c r="H10" s="206">
        <v>0</v>
      </c>
      <c r="I10" s="206">
        <v>0</v>
      </c>
      <c r="J10" s="34">
        <v>0</v>
      </c>
      <c r="K10" s="34">
        <v>0</v>
      </c>
      <c r="L10" s="34">
        <v>0</v>
      </c>
      <c r="M10" s="34">
        <v>0</v>
      </c>
      <c r="N10" s="34">
        <f t="shared" si="0"/>
        <v>3336</v>
      </c>
      <c r="O10" s="34">
        <f t="shared" si="1"/>
        <v>3223.8</v>
      </c>
      <c r="P10" s="504"/>
      <c r="Q10" s="505"/>
      <c r="R10" s="505"/>
      <c r="S10" s="505"/>
      <c r="T10" s="505"/>
    </row>
    <row r="11" spans="1:20" ht="93" customHeight="1">
      <c r="A11" s="1"/>
      <c r="B11" s="39" t="s">
        <v>13</v>
      </c>
      <c r="C11" s="39" t="s">
        <v>14</v>
      </c>
      <c r="D11" s="34">
        <v>0</v>
      </c>
      <c r="E11" s="34">
        <v>0</v>
      </c>
      <c r="F11" s="205">
        <v>59715</v>
      </c>
      <c r="G11" s="205">
        <v>58934.6</v>
      </c>
      <c r="H11" s="206">
        <v>18239.1</v>
      </c>
      <c r="I11" s="206">
        <v>17986.6</v>
      </c>
      <c r="J11" s="34">
        <v>0</v>
      </c>
      <c r="K11" s="34">
        <v>0</v>
      </c>
      <c r="L11" s="34">
        <v>0</v>
      </c>
      <c r="M11" s="34">
        <v>0</v>
      </c>
      <c r="N11" s="34">
        <f t="shared" si="0"/>
        <v>77954.1</v>
      </c>
      <c r="O11" s="34">
        <f t="shared" si="1"/>
        <v>76921.2</v>
      </c>
      <c r="P11" s="504"/>
      <c r="Q11" s="505"/>
      <c r="R11" s="505"/>
      <c r="S11" s="505"/>
      <c r="T11" s="505"/>
    </row>
    <row r="12" spans="1:20" ht="18.75" customHeight="1">
      <c r="A12" s="1"/>
      <c r="B12" s="39" t="s">
        <v>15</v>
      </c>
      <c r="C12" s="39" t="s">
        <v>16</v>
      </c>
      <c r="D12" s="34">
        <v>0</v>
      </c>
      <c r="E12" s="34">
        <v>0</v>
      </c>
      <c r="F12" s="205">
        <v>0</v>
      </c>
      <c r="G12" s="205">
        <v>0</v>
      </c>
      <c r="H12" s="206">
        <v>4286.2</v>
      </c>
      <c r="I12" s="206">
        <v>4286.2</v>
      </c>
      <c r="J12" s="34">
        <v>0</v>
      </c>
      <c r="K12" s="34">
        <v>0</v>
      </c>
      <c r="L12" s="34">
        <v>0</v>
      </c>
      <c r="M12" s="34">
        <v>0</v>
      </c>
      <c r="N12" s="34">
        <f t="shared" si="0"/>
        <v>4286.2</v>
      </c>
      <c r="O12" s="34">
        <f t="shared" si="1"/>
        <v>4286.2</v>
      </c>
      <c r="P12" s="504"/>
      <c r="Q12" s="505"/>
      <c r="R12" s="505"/>
      <c r="S12" s="505"/>
      <c r="T12" s="505"/>
    </row>
    <row r="13" spans="1:20" ht="28.5" customHeight="1">
      <c r="A13" s="1"/>
      <c r="B13" s="39" t="s">
        <v>18</v>
      </c>
      <c r="C13" s="39" t="s">
        <v>19</v>
      </c>
      <c r="D13" s="34">
        <v>0</v>
      </c>
      <c r="E13" s="34">
        <v>0</v>
      </c>
      <c r="F13" s="205">
        <v>0</v>
      </c>
      <c r="G13" s="205">
        <v>0</v>
      </c>
      <c r="H13" s="206">
        <v>0</v>
      </c>
      <c r="I13" s="206">
        <v>0</v>
      </c>
      <c r="J13" s="34">
        <v>0</v>
      </c>
      <c r="K13" s="34">
        <v>0</v>
      </c>
      <c r="L13" s="34">
        <v>0</v>
      </c>
      <c r="M13" s="34">
        <v>0</v>
      </c>
      <c r="N13" s="34">
        <f t="shared" si="0"/>
        <v>0</v>
      </c>
      <c r="O13" s="34">
        <f t="shared" si="1"/>
        <v>0</v>
      </c>
      <c r="P13" s="504"/>
      <c r="Q13" s="505"/>
      <c r="R13" s="505"/>
      <c r="S13" s="505"/>
      <c r="T13" s="505"/>
    </row>
    <row r="14" spans="1:20" ht="28.5" customHeight="1">
      <c r="A14" s="1"/>
      <c r="B14" s="39" t="s">
        <v>20</v>
      </c>
      <c r="C14" s="39" t="s">
        <v>21</v>
      </c>
      <c r="D14" s="34">
        <v>0</v>
      </c>
      <c r="E14" s="34">
        <v>0</v>
      </c>
      <c r="F14" s="205">
        <v>0</v>
      </c>
      <c r="G14" s="205">
        <v>0</v>
      </c>
      <c r="H14" s="206">
        <v>14958.2</v>
      </c>
      <c r="I14" s="206">
        <v>13292.2</v>
      </c>
      <c r="J14" s="34">
        <v>0</v>
      </c>
      <c r="K14" s="34">
        <v>0</v>
      </c>
      <c r="L14" s="34">
        <v>0</v>
      </c>
      <c r="M14" s="34">
        <v>0</v>
      </c>
      <c r="N14" s="34">
        <f t="shared" si="0"/>
        <v>14958.2</v>
      </c>
      <c r="O14" s="34">
        <f t="shared" si="1"/>
        <v>13292.2</v>
      </c>
      <c r="P14" s="504"/>
      <c r="Q14" s="505"/>
      <c r="R14" s="505"/>
      <c r="S14" s="505"/>
      <c r="T14" s="505"/>
    </row>
    <row r="15" spans="1:20" ht="28.5" customHeight="1">
      <c r="A15" s="1"/>
      <c r="B15" s="39" t="s">
        <v>22</v>
      </c>
      <c r="C15" s="39" t="s">
        <v>23</v>
      </c>
      <c r="D15" s="34">
        <v>0</v>
      </c>
      <c r="E15" s="34">
        <v>0</v>
      </c>
      <c r="F15" s="205">
        <v>0</v>
      </c>
      <c r="G15" s="205">
        <v>0</v>
      </c>
      <c r="H15" s="206">
        <v>0</v>
      </c>
      <c r="I15" s="206">
        <v>0</v>
      </c>
      <c r="J15" s="34">
        <v>0</v>
      </c>
      <c r="K15" s="34">
        <v>0</v>
      </c>
      <c r="L15" s="34">
        <v>0</v>
      </c>
      <c r="M15" s="34">
        <v>0</v>
      </c>
      <c r="N15" s="34">
        <f t="shared" si="0"/>
        <v>0</v>
      </c>
      <c r="O15" s="34">
        <f t="shared" si="1"/>
        <v>0</v>
      </c>
      <c r="P15" s="504"/>
      <c r="Q15" s="505"/>
      <c r="R15" s="505"/>
      <c r="S15" s="505"/>
      <c r="T15" s="505"/>
    </row>
    <row r="16" spans="1:20" ht="55.5" customHeight="1">
      <c r="A16" s="1"/>
      <c r="B16" s="39" t="s">
        <v>24</v>
      </c>
      <c r="C16" s="39" t="s">
        <v>25</v>
      </c>
      <c r="D16" s="34">
        <v>0</v>
      </c>
      <c r="E16" s="34">
        <v>0</v>
      </c>
      <c r="F16" s="205">
        <v>2000</v>
      </c>
      <c r="G16" s="205">
        <v>1996</v>
      </c>
      <c r="H16" s="206">
        <v>0</v>
      </c>
      <c r="I16" s="206">
        <v>0</v>
      </c>
      <c r="J16" s="34">
        <v>0</v>
      </c>
      <c r="K16" s="34">
        <v>0</v>
      </c>
      <c r="L16" s="34">
        <v>0</v>
      </c>
      <c r="M16" s="34">
        <v>0</v>
      </c>
      <c r="N16" s="34">
        <f t="shared" si="0"/>
        <v>2000</v>
      </c>
      <c r="O16" s="34">
        <f t="shared" si="1"/>
        <v>1996</v>
      </c>
      <c r="P16" s="504"/>
      <c r="Q16" s="505"/>
      <c r="R16" s="505"/>
      <c r="S16" s="505"/>
      <c r="T16" s="505"/>
    </row>
    <row r="17" spans="1:21" ht="55.5" customHeight="1">
      <c r="A17" s="1"/>
      <c r="B17" s="37" t="s">
        <v>122</v>
      </c>
      <c r="C17" s="37" t="s">
        <v>123</v>
      </c>
      <c r="D17" s="33">
        <v>0</v>
      </c>
      <c r="E17" s="33">
        <v>0</v>
      </c>
      <c r="F17" s="19">
        <v>0</v>
      </c>
      <c r="G17" s="19">
        <v>0</v>
      </c>
      <c r="H17" s="207">
        <v>10</v>
      </c>
      <c r="I17" s="207">
        <v>0</v>
      </c>
      <c r="J17" s="33">
        <v>0</v>
      </c>
      <c r="K17" s="33">
        <v>0</v>
      </c>
      <c r="L17" s="33">
        <v>0</v>
      </c>
      <c r="M17" s="33">
        <v>0</v>
      </c>
      <c r="N17" s="33">
        <f t="shared" si="0"/>
        <v>10</v>
      </c>
      <c r="O17" s="33">
        <f t="shared" si="1"/>
        <v>0</v>
      </c>
      <c r="P17" s="315" t="s">
        <v>939</v>
      </c>
      <c r="Q17" s="502" t="s">
        <v>128</v>
      </c>
      <c r="R17" s="502" t="s">
        <v>131</v>
      </c>
      <c r="S17" s="502">
        <v>15</v>
      </c>
      <c r="T17" s="502">
        <v>15</v>
      </c>
      <c r="U17">
        <v>100</v>
      </c>
    </row>
    <row r="18" spans="1:20" ht="63" customHeight="1">
      <c r="A18" s="1"/>
      <c r="B18" s="39" t="s">
        <v>26</v>
      </c>
      <c r="C18" s="39" t="s">
        <v>27</v>
      </c>
      <c r="D18" s="34">
        <v>0</v>
      </c>
      <c r="E18" s="34">
        <v>0</v>
      </c>
      <c r="F18" s="3">
        <v>0</v>
      </c>
      <c r="G18" s="3">
        <v>0</v>
      </c>
      <c r="H18" s="206">
        <v>0</v>
      </c>
      <c r="I18" s="206">
        <v>0</v>
      </c>
      <c r="J18" s="34">
        <v>0</v>
      </c>
      <c r="K18" s="34">
        <v>0</v>
      </c>
      <c r="L18" s="34">
        <v>0</v>
      </c>
      <c r="M18" s="34">
        <v>0</v>
      </c>
      <c r="N18" s="34">
        <f t="shared" si="0"/>
        <v>0</v>
      </c>
      <c r="O18" s="34">
        <f t="shared" si="1"/>
        <v>0</v>
      </c>
      <c r="P18" s="501"/>
      <c r="Q18" s="503"/>
      <c r="R18" s="503"/>
      <c r="S18" s="503"/>
      <c r="T18" s="503"/>
    </row>
    <row r="19" spans="1:20" ht="72" customHeight="1">
      <c r="A19" s="1"/>
      <c r="B19" s="39" t="s">
        <v>28</v>
      </c>
      <c r="C19" s="39" t="s">
        <v>29</v>
      </c>
      <c r="D19" s="34">
        <v>0</v>
      </c>
      <c r="E19" s="34">
        <v>0</v>
      </c>
      <c r="F19" s="3">
        <v>0</v>
      </c>
      <c r="G19" s="3">
        <v>0</v>
      </c>
      <c r="H19" s="206">
        <v>10</v>
      </c>
      <c r="I19" s="206">
        <v>0</v>
      </c>
      <c r="J19" s="34">
        <v>0</v>
      </c>
      <c r="K19" s="34">
        <v>0</v>
      </c>
      <c r="L19" s="34">
        <v>0</v>
      </c>
      <c r="M19" s="34">
        <v>0</v>
      </c>
      <c r="N19" s="34">
        <f t="shared" si="0"/>
        <v>10</v>
      </c>
      <c r="O19" s="34">
        <f t="shared" si="1"/>
        <v>0</v>
      </c>
      <c r="P19" s="480"/>
      <c r="Q19" s="482"/>
      <c r="R19" s="482"/>
      <c r="S19" s="482"/>
      <c r="T19" s="482"/>
    </row>
    <row r="20" spans="1:21" ht="56.25" customHeight="1">
      <c r="A20" s="1"/>
      <c r="B20" s="37" t="s">
        <v>121</v>
      </c>
      <c r="C20" s="37" t="s">
        <v>124</v>
      </c>
      <c r="D20" s="33">
        <v>0</v>
      </c>
      <c r="E20" s="33">
        <v>0</v>
      </c>
      <c r="F20" s="19">
        <v>0</v>
      </c>
      <c r="G20" s="19">
        <v>0</v>
      </c>
      <c r="H20" s="207">
        <v>0</v>
      </c>
      <c r="I20" s="207">
        <v>0</v>
      </c>
      <c r="J20" s="33">
        <v>0</v>
      </c>
      <c r="K20" s="33">
        <v>0</v>
      </c>
      <c r="L20" s="33">
        <v>0</v>
      </c>
      <c r="M20" s="33">
        <v>0</v>
      </c>
      <c r="N20" s="33">
        <f t="shared" si="0"/>
        <v>0</v>
      </c>
      <c r="O20" s="33">
        <f t="shared" si="1"/>
        <v>0</v>
      </c>
      <c r="P20" s="504" t="s">
        <v>940</v>
      </c>
      <c r="Q20" s="468" t="s">
        <v>128</v>
      </c>
      <c r="R20" s="468" t="s">
        <v>129</v>
      </c>
      <c r="S20" s="468">
        <v>109.5</v>
      </c>
      <c r="T20" s="468">
        <v>105.25</v>
      </c>
      <c r="U20">
        <v>96.1</v>
      </c>
    </row>
    <row r="21" spans="1:20" ht="65.25" customHeight="1">
      <c r="A21" s="1"/>
      <c r="B21" s="39" t="s">
        <v>30</v>
      </c>
      <c r="C21" s="39" t="s">
        <v>31</v>
      </c>
      <c r="D21" s="34">
        <v>0</v>
      </c>
      <c r="E21" s="34">
        <v>0</v>
      </c>
      <c r="F21" s="3">
        <v>0</v>
      </c>
      <c r="G21" s="3">
        <v>0</v>
      </c>
      <c r="H21" s="206">
        <v>0</v>
      </c>
      <c r="I21" s="206">
        <v>0</v>
      </c>
      <c r="J21" s="34">
        <v>0</v>
      </c>
      <c r="K21" s="34">
        <v>0</v>
      </c>
      <c r="L21" s="34">
        <v>0</v>
      </c>
      <c r="M21" s="34">
        <v>0</v>
      </c>
      <c r="N21" s="34">
        <f t="shared" si="0"/>
        <v>0</v>
      </c>
      <c r="O21" s="34">
        <f t="shared" si="1"/>
        <v>0</v>
      </c>
      <c r="P21" s="504"/>
      <c r="Q21" s="468"/>
      <c r="R21" s="468"/>
      <c r="S21" s="468"/>
      <c r="T21" s="468"/>
    </row>
    <row r="22" spans="1:21" ht="32.25" customHeight="1">
      <c r="A22" s="1"/>
      <c r="B22" s="37" t="s">
        <v>125</v>
      </c>
      <c r="C22" s="37" t="s">
        <v>126</v>
      </c>
      <c r="D22" s="33">
        <v>0</v>
      </c>
      <c r="E22" s="33">
        <v>0</v>
      </c>
      <c r="F22" s="19">
        <v>42.2</v>
      </c>
      <c r="G22" s="19">
        <v>34.8</v>
      </c>
      <c r="H22" s="207">
        <v>68</v>
      </c>
      <c r="I22" s="207">
        <v>68</v>
      </c>
      <c r="J22" s="33">
        <v>0</v>
      </c>
      <c r="K22" s="33">
        <v>0</v>
      </c>
      <c r="L22" s="33">
        <v>0</v>
      </c>
      <c r="M22" s="33">
        <v>0</v>
      </c>
      <c r="N22" s="33">
        <f t="shared" si="0"/>
        <v>110.2</v>
      </c>
      <c r="O22" s="33">
        <f t="shared" si="1"/>
        <v>102.8</v>
      </c>
      <c r="P22" s="28" t="s">
        <v>132</v>
      </c>
      <c r="Q22" s="28" t="s">
        <v>128</v>
      </c>
      <c r="R22" s="29" t="s">
        <v>129</v>
      </c>
      <c r="S22" s="29">
        <v>100</v>
      </c>
      <c r="T22" s="29">
        <v>100</v>
      </c>
      <c r="U22">
        <v>100</v>
      </c>
    </row>
    <row r="23" spans="1:21" ht="73.5" customHeight="1">
      <c r="A23" s="1"/>
      <c r="B23" s="39" t="s">
        <v>32</v>
      </c>
      <c r="C23" s="39" t="s">
        <v>33</v>
      </c>
      <c r="D23" s="34">
        <v>0</v>
      </c>
      <c r="E23" s="34">
        <v>0</v>
      </c>
      <c r="F23" s="3">
        <v>42.2</v>
      </c>
      <c r="G23" s="3">
        <v>34.8</v>
      </c>
      <c r="H23" s="206">
        <v>68</v>
      </c>
      <c r="I23" s="206">
        <v>68</v>
      </c>
      <c r="J23" s="34">
        <v>0</v>
      </c>
      <c r="K23" s="34">
        <v>0</v>
      </c>
      <c r="L23" s="34">
        <v>0</v>
      </c>
      <c r="M23" s="34">
        <v>0</v>
      </c>
      <c r="N23" s="34">
        <f t="shared" si="0"/>
        <v>110.2</v>
      </c>
      <c r="O23" s="34">
        <f t="shared" si="1"/>
        <v>102.8</v>
      </c>
      <c r="P23" s="469" t="s">
        <v>133</v>
      </c>
      <c r="Q23" s="469" t="s">
        <v>128</v>
      </c>
      <c r="R23" s="499" t="s">
        <v>129</v>
      </c>
      <c r="S23" s="499">
        <v>100</v>
      </c>
      <c r="T23" s="499">
        <v>100</v>
      </c>
      <c r="U23">
        <v>100</v>
      </c>
    </row>
    <row r="24" spans="1:20" ht="18.75" customHeight="1">
      <c r="A24" s="1"/>
      <c r="B24" s="39" t="s">
        <v>34</v>
      </c>
      <c r="C24" s="39" t="s">
        <v>35</v>
      </c>
      <c r="D24" s="34">
        <v>0</v>
      </c>
      <c r="E24" s="34">
        <v>0</v>
      </c>
      <c r="F24" s="3">
        <v>0</v>
      </c>
      <c r="G24" s="3">
        <v>0</v>
      </c>
      <c r="H24" s="206">
        <v>0</v>
      </c>
      <c r="I24" s="206">
        <v>0</v>
      </c>
      <c r="J24" s="34">
        <v>0</v>
      </c>
      <c r="K24" s="34">
        <v>0</v>
      </c>
      <c r="L24" s="34">
        <v>0</v>
      </c>
      <c r="M24" s="34">
        <v>0</v>
      </c>
      <c r="N24" s="34">
        <f t="shared" si="0"/>
        <v>0</v>
      </c>
      <c r="O24" s="34">
        <f t="shared" si="1"/>
        <v>0</v>
      </c>
      <c r="P24" s="470"/>
      <c r="Q24" s="470"/>
      <c r="R24" s="470"/>
      <c r="S24" s="470"/>
      <c r="T24" s="470"/>
    </row>
    <row r="25" spans="1:20" ht="27" customHeight="1">
      <c r="A25" s="1"/>
      <c r="B25" s="473" t="s">
        <v>173</v>
      </c>
      <c r="C25" s="473"/>
      <c r="D25" s="138">
        <v>0</v>
      </c>
      <c r="E25" s="138">
        <v>0</v>
      </c>
      <c r="F25" s="35">
        <f aca="true" t="shared" si="2" ref="F25:M25">F7+F9+F17+F20+F22</f>
        <v>65093.2</v>
      </c>
      <c r="G25" s="35">
        <f t="shared" si="2"/>
        <v>64189.200000000004</v>
      </c>
      <c r="H25" s="35">
        <f t="shared" si="2"/>
        <v>37561.5</v>
      </c>
      <c r="I25" s="35">
        <f t="shared" si="2"/>
        <v>35633</v>
      </c>
      <c r="J25" s="33">
        <v>0</v>
      </c>
      <c r="K25" s="33">
        <v>0</v>
      </c>
      <c r="L25" s="35">
        <f t="shared" si="2"/>
        <v>0</v>
      </c>
      <c r="M25" s="35">
        <f t="shared" si="2"/>
        <v>0</v>
      </c>
      <c r="N25" s="35">
        <f t="shared" si="0"/>
        <v>102654.7</v>
      </c>
      <c r="O25" s="35">
        <f t="shared" si="1"/>
        <v>99822.20000000001</v>
      </c>
      <c r="P25" s="9"/>
      <c r="Q25" s="9"/>
      <c r="R25" s="9"/>
      <c r="S25" s="9"/>
      <c r="T25" s="32"/>
    </row>
    <row r="26" spans="1:20" ht="27" customHeight="1">
      <c r="A26" s="1"/>
      <c r="B26" s="557" t="s">
        <v>1454</v>
      </c>
      <c r="C26" s="558"/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9"/>
    </row>
    <row r="27" spans="1:20" ht="51" customHeight="1">
      <c r="A27" s="1"/>
      <c r="B27" s="474" t="s">
        <v>134</v>
      </c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</row>
    <row r="28" spans="1:20" ht="105" customHeight="1">
      <c r="A28" s="1"/>
      <c r="B28" s="15" t="s">
        <v>117</v>
      </c>
      <c r="C28" s="15" t="s">
        <v>135</v>
      </c>
      <c r="D28" s="87">
        <v>0</v>
      </c>
      <c r="E28" s="87">
        <v>0</v>
      </c>
      <c r="F28" s="207">
        <v>0</v>
      </c>
      <c r="G28" s="207">
        <v>0</v>
      </c>
      <c r="H28" s="207">
        <v>3536.1</v>
      </c>
      <c r="I28" s="207">
        <v>3419.5</v>
      </c>
      <c r="J28" s="16">
        <v>0</v>
      </c>
      <c r="K28" s="16">
        <v>0</v>
      </c>
      <c r="L28" s="16">
        <v>0</v>
      </c>
      <c r="M28" s="17">
        <v>0</v>
      </c>
      <c r="N28" s="33">
        <f>F28+H28+L28</f>
        <v>3536.1</v>
      </c>
      <c r="O28" s="33">
        <f>G28+I28+M28</f>
        <v>3419.5</v>
      </c>
      <c r="P28" s="203" t="s">
        <v>941</v>
      </c>
      <c r="Q28" s="183" t="s">
        <v>128</v>
      </c>
      <c r="R28" s="183" t="s">
        <v>148</v>
      </c>
      <c r="S28" s="183">
        <v>83.6</v>
      </c>
      <c r="T28" s="183">
        <v>83.6</v>
      </c>
    </row>
    <row r="29" spans="1:20" ht="75.75" customHeight="1">
      <c r="A29" s="1"/>
      <c r="B29" s="10" t="s">
        <v>9</v>
      </c>
      <c r="C29" s="10" t="s">
        <v>36</v>
      </c>
      <c r="D29" s="142">
        <v>0</v>
      </c>
      <c r="E29" s="142">
        <v>0</v>
      </c>
      <c r="F29" s="206">
        <v>0</v>
      </c>
      <c r="G29" s="206">
        <v>0</v>
      </c>
      <c r="H29" s="206">
        <v>0</v>
      </c>
      <c r="I29" s="206">
        <v>0</v>
      </c>
      <c r="J29" s="11">
        <v>0</v>
      </c>
      <c r="K29" s="11">
        <v>0</v>
      </c>
      <c r="L29" s="11">
        <v>0</v>
      </c>
      <c r="M29" s="12">
        <v>0</v>
      </c>
      <c r="N29" s="34">
        <f aca="true" t="shared" si="3" ref="N29:N100">F29+H29+L29</f>
        <v>0</v>
      </c>
      <c r="O29" s="34">
        <f aca="true" t="shared" si="4" ref="O29:O100">G29+I29+M29</f>
        <v>0</v>
      </c>
      <c r="P29" s="565" t="s">
        <v>942</v>
      </c>
      <c r="Q29" s="566" t="s">
        <v>128</v>
      </c>
      <c r="R29" s="569">
        <v>0</v>
      </c>
      <c r="S29" s="569">
        <v>81.3</v>
      </c>
      <c r="T29" s="569">
        <v>0</v>
      </c>
    </row>
    <row r="30" spans="1:20" ht="37.5" customHeight="1">
      <c r="A30" s="1"/>
      <c r="B30" s="2" t="s">
        <v>37</v>
      </c>
      <c r="C30" s="2" t="s">
        <v>38</v>
      </c>
      <c r="D30" s="142">
        <v>0</v>
      </c>
      <c r="E30" s="142">
        <v>0</v>
      </c>
      <c r="F30" s="206">
        <v>0</v>
      </c>
      <c r="G30" s="206">
        <v>0</v>
      </c>
      <c r="H30" s="206">
        <v>3536.1</v>
      </c>
      <c r="I30" s="206">
        <v>3419.5</v>
      </c>
      <c r="J30" s="11">
        <v>0</v>
      </c>
      <c r="K30" s="11">
        <v>0</v>
      </c>
      <c r="L30" s="3">
        <v>0</v>
      </c>
      <c r="M30" s="8">
        <v>0</v>
      </c>
      <c r="N30" s="34">
        <f t="shared" si="3"/>
        <v>3536.1</v>
      </c>
      <c r="O30" s="34">
        <f t="shared" si="4"/>
        <v>3419.5</v>
      </c>
      <c r="P30" s="524"/>
      <c r="Q30" s="567"/>
      <c r="R30" s="570"/>
      <c r="S30" s="570"/>
      <c r="T30" s="570"/>
    </row>
    <row r="31" spans="1:20" ht="82.5" customHeight="1">
      <c r="A31" s="1"/>
      <c r="B31" s="2" t="s">
        <v>39</v>
      </c>
      <c r="C31" s="2" t="s">
        <v>40</v>
      </c>
      <c r="D31" s="142">
        <v>0</v>
      </c>
      <c r="E31" s="142">
        <v>0</v>
      </c>
      <c r="F31" s="206">
        <v>0</v>
      </c>
      <c r="G31" s="206">
        <v>0</v>
      </c>
      <c r="H31" s="206">
        <v>0</v>
      </c>
      <c r="I31" s="206">
        <v>0</v>
      </c>
      <c r="J31" s="11">
        <v>0</v>
      </c>
      <c r="K31" s="11">
        <v>0</v>
      </c>
      <c r="L31" s="3">
        <v>0</v>
      </c>
      <c r="M31" s="8">
        <v>0</v>
      </c>
      <c r="N31" s="34">
        <f t="shared" si="3"/>
        <v>0</v>
      </c>
      <c r="O31" s="34">
        <f t="shared" si="4"/>
        <v>0</v>
      </c>
      <c r="P31" s="525"/>
      <c r="Q31" s="568"/>
      <c r="R31" s="571"/>
      <c r="S31" s="571"/>
      <c r="T31" s="571"/>
    </row>
    <row r="32" spans="1:21" ht="65.25" customHeight="1">
      <c r="A32" s="1"/>
      <c r="B32" s="18" t="s">
        <v>136</v>
      </c>
      <c r="C32" s="18" t="s">
        <v>137</v>
      </c>
      <c r="D32" s="87">
        <v>0</v>
      </c>
      <c r="E32" s="87">
        <v>0</v>
      </c>
      <c r="F32" s="207">
        <v>157976</v>
      </c>
      <c r="G32" s="207">
        <v>157192.5</v>
      </c>
      <c r="H32" s="207">
        <v>1391</v>
      </c>
      <c r="I32" s="207">
        <v>1383.2</v>
      </c>
      <c r="J32" s="16">
        <v>0</v>
      </c>
      <c r="K32" s="16">
        <v>0</v>
      </c>
      <c r="L32" s="19">
        <v>0</v>
      </c>
      <c r="M32" s="20">
        <v>0</v>
      </c>
      <c r="N32" s="33">
        <f t="shared" si="3"/>
        <v>159367</v>
      </c>
      <c r="O32" s="36">
        <f t="shared" si="4"/>
        <v>158575.7</v>
      </c>
      <c r="P32" s="478" t="s">
        <v>943</v>
      </c>
      <c r="Q32" s="325" t="s">
        <v>944</v>
      </c>
      <c r="R32" s="562">
        <v>28</v>
      </c>
      <c r="S32" s="562">
        <v>13.6</v>
      </c>
      <c r="T32" s="562">
        <v>19.3</v>
      </c>
      <c r="U32" s="174"/>
    </row>
    <row r="33" spans="1:20" ht="85.5" customHeight="1">
      <c r="A33" s="1"/>
      <c r="B33" s="2" t="s">
        <v>11</v>
      </c>
      <c r="C33" s="2" t="s">
        <v>41</v>
      </c>
      <c r="D33" s="142">
        <v>0</v>
      </c>
      <c r="E33" s="142">
        <v>0</v>
      </c>
      <c r="F33" s="206">
        <v>7919</v>
      </c>
      <c r="G33" s="206">
        <v>7498.7</v>
      </c>
      <c r="H33" s="206">
        <v>0</v>
      </c>
      <c r="I33" s="206">
        <v>0</v>
      </c>
      <c r="J33" s="11">
        <v>0</v>
      </c>
      <c r="K33" s="11">
        <v>0</v>
      </c>
      <c r="L33" s="3">
        <v>0</v>
      </c>
      <c r="M33" s="8">
        <v>0</v>
      </c>
      <c r="N33" s="34">
        <f t="shared" si="3"/>
        <v>7919</v>
      </c>
      <c r="O33" s="34">
        <f t="shared" si="4"/>
        <v>7498.7</v>
      </c>
      <c r="P33" s="479"/>
      <c r="Q33" s="481"/>
      <c r="R33" s="563"/>
      <c r="S33" s="563"/>
      <c r="T33" s="563"/>
    </row>
    <row r="34" spans="1:20" ht="141" customHeight="1">
      <c r="A34" s="1"/>
      <c r="B34" s="2" t="s">
        <v>13</v>
      </c>
      <c r="C34" s="2" t="s">
        <v>42</v>
      </c>
      <c r="D34" s="142">
        <v>0</v>
      </c>
      <c r="E34" s="142">
        <v>0</v>
      </c>
      <c r="F34" s="206">
        <v>145688</v>
      </c>
      <c r="G34" s="206">
        <v>145517.4</v>
      </c>
      <c r="H34" s="206">
        <v>0</v>
      </c>
      <c r="I34" s="206">
        <v>0</v>
      </c>
      <c r="J34" s="11">
        <v>0</v>
      </c>
      <c r="K34" s="11">
        <v>0</v>
      </c>
      <c r="L34" s="3">
        <v>0</v>
      </c>
      <c r="M34" s="8">
        <v>0</v>
      </c>
      <c r="N34" s="34">
        <f t="shared" si="3"/>
        <v>145688</v>
      </c>
      <c r="O34" s="34">
        <f t="shared" si="4"/>
        <v>145517.4</v>
      </c>
      <c r="P34" s="479"/>
      <c r="Q34" s="481"/>
      <c r="R34" s="563"/>
      <c r="S34" s="563"/>
      <c r="T34" s="563"/>
    </row>
    <row r="35" spans="1:20" ht="46.5" customHeight="1">
      <c r="A35" s="1"/>
      <c r="B35" s="2" t="s">
        <v>15</v>
      </c>
      <c r="C35" s="2" t="s">
        <v>43</v>
      </c>
      <c r="D35" s="142">
        <v>0</v>
      </c>
      <c r="E35" s="142">
        <v>0</v>
      </c>
      <c r="F35" s="206">
        <v>0</v>
      </c>
      <c r="G35" s="206">
        <v>0</v>
      </c>
      <c r="H35" s="206">
        <v>0</v>
      </c>
      <c r="I35" s="206">
        <v>0</v>
      </c>
      <c r="J35" s="11">
        <v>0</v>
      </c>
      <c r="K35" s="11">
        <v>0</v>
      </c>
      <c r="L35" s="3">
        <v>0</v>
      </c>
      <c r="M35" s="8">
        <v>0</v>
      </c>
      <c r="N35" s="34">
        <f t="shared" si="3"/>
        <v>0</v>
      </c>
      <c r="O35" s="34">
        <f t="shared" si="4"/>
        <v>0</v>
      </c>
      <c r="P35" s="479"/>
      <c r="Q35" s="481"/>
      <c r="R35" s="563"/>
      <c r="S35" s="563"/>
      <c r="T35" s="563"/>
    </row>
    <row r="36" spans="1:20" ht="55.5" customHeight="1">
      <c r="A36" s="1"/>
      <c r="B36" s="2" t="s">
        <v>18</v>
      </c>
      <c r="C36" s="2" t="s">
        <v>44</v>
      </c>
      <c r="D36" s="142">
        <v>0</v>
      </c>
      <c r="E36" s="142">
        <v>0</v>
      </c>
      <c r="F36" s="206">
        <v>175</v>
      </c>
      <c r="G36" s="206">
        <v>107.1</v>
      </c>
      <c r="H36" s="206">
        <v>0</v>
      </c>
      <c r="I36" s="206">
        <v>0</v>
      </c>
      <c r="J36" s="11">
        <v>0</v>
      </c>
      <c r="K36" s="11">
        <v>0</v>
      </c>
      <c r="L36" s="3">
        <v>0</v>
      </c>
      <c r="M36" s="8">
        <v>0</v>
      </c>
      <c r="N36" s="34">
        <f t="shared" si="3"/>
        <v>175</v>
      </c>
      <c r="O36" s="34">
        <f t="shared" si="4"/>
        <v>107.1</v>
      </c>
      <c r="P36" s="479"/>
      <c r="Q36" s="481"/>
      <c r="R36" s="563"/>
      <c r="S36" s="563"/>
      <c r="T36" s="563"/>
    </row>
    <row r="37" spans="1:20" ht="46.5" customHeight="1">
      <c r="A37" s="1"/>
      <c r="B37" s="2" t="s">
        <v>20</v>
      </c>
      <c r="C37" s="2" t="s">
        <v>45</v>
      </c>
      <c r="D37" s="142">
        <v>0</v>
      </c>
      <c r="E37" s="142">
        <v>0</v>
      </c>
      <c r="F37" s="206">
        <v>1903</v>
      </c>
      <c r="G37" s="206">
        <v>1778.3</v>
      </c>
      <c r="H37" s="206">
        <v>0</v>
      </c>
      <c r="I37" s="206">
        <v>0</v>
      </c>
      <c r="J37" s="11">
        <v>0</v>
      </c>
      <c r="K37" s="11">
        <v>0</v>
      </c>
      <c r="L37" s="3">
        <v>0</v>
      </c>
      <c r="M37" s="8">
        <v>0</v>
      </c>
      <c r="N37" s="34">
        <f t="shared" si="3"/>
        <v>1903</v>
      </c>
      <c r="O37" s="34">
        <f t="shared" si="4"/>
        <v>1778.3</v>
      </c>
      <c r="P37" s="479"/>
      <c r="Q37" s="481"/>
      <c r="R37" s="563"/>
      <c r="S37" s="563"/>
      <c r="T37" s="563"/>
    </row>
    <row r="38" spans="1:20" ht="46.5" customHeight="1">
      <c r="A38" s="1"/>
      <c r="B38" s="2" t="s">
        <v>22</v>
      </c>
      <c r="C38" s="2" t="s">
        <v>46</v>
      </c>
      <c r="D38" s="142">
        <v>0</v>
      </c>
      <c r="E38" s="142">
        <v>0</v>
      </c>
      <c r="F38" s="206">
        <v>941</v>
      </c>
      <c r="G38" s="206">
        <v>941</v>
      </c>
      <c r="H38" s="206">
        <v>941</v>
      </c>
      <c r="I38" s="206">
        <v>941</v>
      </c>
      <c r="J38" s="11">
        <v>0</v>
      </c>
      <c r="K38" s="11">
        <v>0</v>
      </c>
      <c r="L38" s="3">
        <v>0</v>
      </c>
      <c r="M38" s="8">
        <v>0</v>
      </c>
      <c r="N38" s="34">
        <f t="shared" si="3"/>
        <v>1882</v>
      </c>
      <c r="O38" s="34">
        <f t="shared" si="4"/>
        <v>1882</v>
      </c>
      <c r="P38" s="479"/>
      <c r="Q38" s="481"/>
      <c r="R38" s="563"/>
      <c r="S38" s="563"/>
      <c r="T38" s="563"/>
    </row>
    <row r="39" spans="1:20" ht="46.5" customHeight="1">
      <c r="A39" s="1"/>
      <c r="B39" s="2" t="s">
        <v>24</v>
      </c>
      <c r="C39" s="2" t="s">
        <v>47</v>
      </c>
      <c r="D39" s="142">
        <v>0</v>
      </c>
      <c r="E39" s="142">
        <v>0</v>
      </c>
      <c r="F39" s="206">
        <v>1350</v>
      </c>
      <c r="G39" s="206">
        <v>1350</v>
      </c>
      <c r="H39" s="206">
        <v>450</v>
      </c>
      <c r="I39" s="206">
        <v>442.2</v>
      </c>
      <c r="J39" s="11">
        <v>0</v>
      </c>
      <c r="K39" s="11">
        <v>0</v>
      </c>
      <c r="L39" s="3">
        <v>0</v>
      </c>
      <c r="M39" s="8">
        <v>0</v>
      </c>
      <c r="N39" s="34">
        <f t="shared" si="3"/>
        <v>1800</v>
      </c>
      <c r="O39" s="34">
        <f t="shared" si="4"/>
        <v>1792.2</v>
      </c>
      <c r="P39" s="479"/>
      <c r="Q39" s="481"/>
      <c r="R39" s="563"/>
      <c r="S39" s="563"/>
      <c r="T39" s="563"/>
    </row>
    <row r="40" spans="1:20" ht="37.5" customHeight="1">
      <c r="A40" s="1"/>
      <c r="B40" s="2" t="s">
        <v>48</v>
      </c>
      <c r="C40" s="2" t="s">
        <v>49</v>
      </c>
      <c r="D40" s="142">
        <v>0</v>
      </c>
      <c r="E40" s="142">
        <v>0</v>
      </c>
      <c r="F40" s="206">
        <v>0</v>
      </c>
      <c r="G40" s="206">
        <v>0</v>
      </c>
      <c r="H40" s="206">
        <v>0</v>
      </c>
      <c r="I40" s="206">
        <v>0</v>
      </c>
      <c r="J40" s="11">
        <v>0</v>
      </c>
      <c r="K40" s="11">
        <v>0</v>
      </c>
      <c r="L40" s="3">
        <v>0</v>
      </c>
      <c r="M40" s="8">
        <v>0</v>
      </c>
      <c r="N40" s="34">
        <f t="shared" si="3"/>
        <v>0</v>
      </c>
      <c r="O40" s="34">
        <f t="shared" si="4"/>
        <v>0</v>
      </c>
      <c r="P40" s="480"/>
      <c r="Q40" s="482"/>
      <c r="R40" s="564"/>
      <c r="S40" s="564"/>
      <c r="T40" s="564"/>
    </row>
    <row r="41" spans="1:20" ht="37.5" customHeight="1">
      <c r="A41" s="1"/>
      <c r="B41" s="18" t="s">
        <v>138</v>
      </c>
      <c r="C41" s="18" t="s">
        <v>139</v>
      </c>
      <c r="D41" s="87">
        <v>0</v>
      </c>
      <c r="E41" s="87">
        <v>0</v>
      </c>
      <c r="F41" s="207">
        <v>1500</v>
      </c>
      <c r="G41" s="207">
        <v>1500</v>
      </c>
      <c r="H41" s="207">
        <v>100</v>
      </c>
      <c r="I41" s="207">
        <v>100</v>
      </c>
      <c r="J41" s="16">
        <v>0</v>
      </c>
      <c r="K41" s="16">
        <v>0</v>
      </c>
      <c r="L41" s="19">
        <v>0</v>
      </c>
      <c r="M41" s="20">
        <v>0</v>
      </c>
      <c r="N41" s="33">
        <f t="shared" si="3"/>
        <v>1600</v>
      </c>
      <c r="O41" s="33">
        <f t="shared" si="4"/>
        <v>1600</v>
      </c>
      <c r="P41" s="488"/>
      <c r="Q41" s="489"/>
      <c r="R41" s="506"/>
      <c r="S41" s="506"/>
      <c r="T41" s="506"/>
    </row>
    <row r="42" spans="1:20" ht="129" customHeight="1">
      <c r="A42" s="1"/>
      <c r="B42" s="2" t="s">
        <v>26</v>
      </c>
      <c r="C42" s="2" t="s">
        <v>50</v>
      </c>
      <c r="D42" s="142">
        <v>0</v>
      </c>
      <c r="E42" s="142">
        <v>0</v>
      </c>
      <c r="F42" s="206">
        <v>1000</v>
      </c>
      <c r="G42" s="206">
        <v>1000</v>
      </c>
      <c r="H42" s="206">
        <v>100</v>
      </c>
      <c r="I42" s="206">
        <v>100</v>
      </c>
      <c r="J42" s="11">
        <v>0</v>
      </c>
      <c r="K42" s="11">
        <v>0</v>
      </c>
      <c r="L42" s="3">
        <v>0</v>
      </c>
      <c r="M42" s="8">
        <v>0</v>
      </c>
      <c r="N42" s="34">
        <f t="shared" si="3"/>
        <v>1100</v>
      </c>
      <c r="O42" s="34">
        <f t="shared" si="4"/>
        <v>1100</v>
      </c>
      <c r="P42" s="345"/>
      <c r="Q42" s="490"/>
      <c r="R42" s="507"/>
      <c r="S42" s="507"/>
      <c r="T42" s="507"/>
    </row>
    <row r="43" spans="1:20" ht="83.25" customHeight="1">
      <c r="A43" s="1"/>
      <c r="B43" s="4" t="s">
        <v>51</v>
      </c>
      <c r="C43" s="2" t="s">
        <v>52</v>
      </c>
      <c r="D43" s="142">
        <v>0</v>
      </c>
      <c r="E43" s="142">
        <v>0</v>
      </c>
      <c r="F43" s="206">
        <v>1000</v>
      </c>
      <c r="G43" s="206">
        <v>1000</v>
      </c>
      <c r="H43" s="206">
        <v>100</v>
      </c>
      <c r="I43" s="206">
        <v>100</v>
      </c>
      <c r="J43" s="11">
        <v>0</v>
      </c>
      <c r="K43" s="11">
        <v>0</v>
      </c>
      <c r="L43" s="3">
        <v>0</v>
      </c>
      <c r="M43" s="8">
        <v>0</v>
      </c>
      <c r="N43" s="34">
        <f t="shared" si="3"/>
        <v>1100</v>
      </c>
      <c r="O43" s="34">
        <f t="shared" si="4"/>
        <v>1100</v>
      </c>
      <c r="P43" s="345"/>
      <c r="Q43" s="490"/>
      <c r="R43" s="507"/>
      <c r="S43" s="507"/>
      <c r="T43" s="507"/>
    </row>
    <row r="44" spans="1:20" ht="69" customHeight="1">
      <c r="A44" s="1"/>
      <c r="B44" s="4" t="s">
        <v>53</v>
      </c>
      <c r="C44" s="2" t="s">
        <v>54</v>
      </c>
      <c r="D44" s="142">
        <v>0</v>
      </c>
      <c r="E44" s="142">
        <v>0</v>
      </c>
      <c r="F44" s="206">
        <v>0</v>
      </c>
      <c r="G44" s="206">
        <v>0</v>
      </c>
      <c r="H44" s="206">
        <v>0</v>
      </c>
      <c r="I44" s="206">
        <v>0</v>
      </c>
      <c r="J44" s="11">
        <v>0</v>
      </c>
      <c r="K44" s="11">
        <v>0</v>
      </c>
      <c r="L44" s="3">
        <v>0</v>
      </c>
      <c r="M44" s="8">
        <v>0</v>
      </c>
      <c r="N44" s="34">
        <f t="shared" si="3"/>
        <v>0</v>
      </c>
      <c r="O44" s="34">
        <f t="shared" si="4"/>
        <v>0</v>
      </c>
      <c r="P44" s="345"/>
      <c r="Q44" s="490"/>
      <c r="R44" s="507"/>
      <c r="S44" s="507"/>
      <c r="T44" s="507"/>
    </row>
    <row r="45" spans="1:20" ht="44.25" customHeight="1">
      <c r="A45" s="1"/>
      <c r="B45" s="208" t="s">
        <v>28</v>
      </c>
      <c r="C45" s="209" t="s">
        <v>933</v>
      </c>
      <c r="D45" s="142">
        <v>0</v>
      </c>
      <c r="E45" s="142">
        <v>0</v>
      </c>
      <c r="F45" s="210">
        <v>500</v>
      </c>
      <c r="G45" s="210">
        <v>500</v>
      </c>
      <c r="H45" s="206">
        <v>0</v>
      </c>
      <c r="I45" s="206">
        <v>0</v>
      </c>
      <c r="J45" s="11">
        <v>0</v>
      </c>
      <c r="K45" s="11">
        <v>0</v>
      </c>
      <c r="L45" s="3">
        <v>0</v>
      </c>
      <c r="M45" s="8">
        <v>0</v>
      </c>
      <c r="N45" s="211">
        <f>F45+H45+L45</f>
        <v>500</v>
      </c>
      <c r="O45" s="211">
        <f>G45+I45+M45</f>
        <v>500</v>
      </c>
      <c r="P45" s="177"/>
      <c r="Q45" s="182"/>
      <c r="R45" s="181"/>
      <c r="S45" s="181"/>
      <c r="T45" s="181"/>
    </row>
    <row r="46" spans="1:20" ht="65.25" customHeight="1">
      <c r="A46" s="1"/>
      <c r="B46" s="30" t="s">
        <v>121</v>
      </c>
      <c r="C46" s="18" t="s">
        <v>140</v>
      </c>
      <c r="D46" s="87">
        <v>0</v>
      </c>
      <c r="E46" s="87">
        <v>0</v>
      </c>
      <c r="F46" s="207">
        <v>0</v>
      </c>
      <c r="G46" s="207">
        <v>0</v>
      </c>
      <c r="H46" s="207">
        <v>100</v>
      </c>
      <c r="I46" s="207">
        <v>50.8</v>
      </c>
      <c r="J46" s="16">
        <v>0</v>
      </c>
      <c r="K46" s="16">
        <v>0</v>
      </c>
      <c r="L46" s="19">
        <v>0</v>
      </c>
      <c r="M46" s="20">
        <v>0</v>
      </c>
      <c r="N46" s="33">
        <f t="shared" si="3"/>
        <v>100</v>
      </c>
      <c r="O46" s="33">
        <f t="shared" si="4"/>
        <v>50.8</v>
      </c>
      <c r="P46" s="515" t="s">
        <v>945</v>
      </c>
      <c r="Q46" s="516" t="s">
        <v>128</v>
      </c>
      <c r="R46" s="518" t="s">
        <v>129</v>
      </c>
      <c r="S46" s="518">
        <v>116.2</v>
      </c>
      <c r="T46" s="518">
        <v>105.52</v>
      </c>
    </row>
    <row r="47" spans="1:20" ht="37.5" customHeight="1">
      <c r="A47" s="1"/>
      <c r="B47" s="2" t="s">
        <v>30</v>
      </c>
      <c r="C47" s="2" t="s">
        <v>55</v>
      </c>
      <c r="D47" s="142">
        <v>0</v>
      </c>
      <c r="E47" s="142">
        <v>0</v>
      </c>
      <c r="F47" s="206">
        <v>0</v>
      </c>
      <c r="G47" s="206">
        <v>0</v>
      </c>
      <c r="H47" s="206">
        <v>0</v>
      </c>
      <c r="I47" s="206">
        <v>0</v>
      </c>
      <c r="J47" s="11">
        <v>0</v>
      </c>
      <c r="K47" s="11">
        <v>0</v>
      </c>
      <c r="L47" s="3">
        <v>0</v>
      </c>
      <c r="M47" s="8">
        <v>0</v>
      </c>
      <c r="N47" s="34">
        <f t="shared" si="3"/>
        <v>0</v>
      </c>
      <c r="O47" s="34">
        <f t="shared" si="4"/>
        <v>0</v>
      </c>
      <c r="P47" s="345"/>
      <c r="Q47" s="490"/>
      <c r="R47" s="507"/>
      <c r="S47" s="507"/>
      <c r="T47" s="507"/>
    </row>
    <row r="48" spans="1:20" ht="28.5" customHeight="1">
      <c r="A48" s="1"/>
      <c r="B48" s="2" t="s">
        <v>56</v>
      </c>
      <c r="C48" s="2" t="s">
        <v>29</v>
      </c>
      <c r="D48" s="142">
        <v>0</v>
      </c>
      <c r="E48" s="142">
        <v>0</v>
      </c>
      <c r="F48" s="206">
        <v>0</v>
      </c>
      <c r="G48" s="206">
        <v>0</v>
      </c>
      <c r="H48" s="206">
        <v>100</v>
      </c>
      <c r="I48" s="206">
        <v>50.8</v>
      </c>
      <c r="J48" s="11">
        <v>0</v>
      </c>
      <c r="K48" s="11">
        <v>0</v>
      </c>
      <c r="L48" s="3">
        <v>0</v>
      </c>
      <c r="M48" s="8">
        <v>0</v>
      </c>
      <c r="N48" s="34">
        <f t="shared" si="3"/>
        <v>100</v>
      </c>
      <c r="O48" s="34">
        <f t="shared" si="4"/>
        <v>50.8</v>
      </c>
      <c r="P48" s="346"/>
      <c r="Q48" s="517"/>
      <c r="R48" s="519"/>
      <c r="S48" s="519"/>
      <c r="T48" s="519"/>
    </row>
    <row r="49" spans="1:20" ht="28.5" customHeight="1">
      <c r="A49" s="1"/>
      <c r="B49" s="18" t="s">
        <v>141</v>
      </c>
      <c r="C49" s="18" t="s">
        <v>142</v>
      </c>
      <c r="D49" s="87">
        <v>0</v>
      </c>
      <c r="E49" s="87">
        <v>0</v>
      </c>
      <c r="F49" s="207">
        <v>0</v>
      </c>
      <c r="G49" s="207">
        <v>0</v>
      </c>
      <c r="H49" s="206">
        <v>0</v>
      </c>
      <c r="I49" s="206">
        <v>0</v>
      </c>
      <c r="J49" s="16">
        <v>0</v>
      </c>
      <c r="K49" s="16">
        <v>0</v>
      </c>
      <c r="L49" s="19">
        <v>0</v>
      </c>
      <c r="M49" s="20">
        <v>0</v>
      </c>
      <c r="N49" s="33">
        <f t="shared" si="3"/>
        <v>0</v>
      </c>
      <c r="O49" s="33">
        <f t="shared" si="4"/>
        <v>0</v>
      </c>
      <c r="P49" s="520"/>
      <c r="Q49" s="516"/>
      <c r="R49" s="518"/>
      <c r="S49" s="518"/>
      <c r="T49" s="518"/>
    </row>
    <row r="50" spans="1:20" ht="36.75" customHeight="1">
      <c r="A50" s="1"/>
      <c r="B50" s="2" t="s">
        <v>32</v>
      </c>
      <c r="C50" s="2" t="s">
        <v>57</v>
      </c>
      <c r="D50" s="142">
        <v>0</v>
      </c>
      <c r="E50" s="142">
        <v>0</v>
      </c>
      <c r="F50" s="206">
        <v>0</v>
      </c>
      <c r="G50" s="206">
        <v>0</v>
      </c>
      <c r="H50" s="206">
        <v>0</v>
      </c>
      <c r="I50" s="206">
        <v>0</v>
      </c>
      <c r="J50" s="11">
        <v>0</v>
      </c>
      <c r="K50" s="11">
        <v>0</v>
      </c>
      <c r="L50" s="3">
        <v>0</v>
      </c>
      <c r="M50" s="8">
        <v>0</v>
      </c>
      <c r="N50" s="34">
        <f t="shared" si="3"/>
        <v>0</v>
      </c>
      <c r="O50" s="34">
        <f t="shared" si="4"/>
        <v>0</v>
      </c>
      <c r="P50" s="345"/>
      <c r="Q50" s="490"/>
      <c r="R50" s="507"/>
      <c r="S50" s="507"/>
      <c r="T50" s="507"/>
    </row>
    <row r="51" spans="1:20" ht="39.75" customHeight="1">
      <c r="A51" s="1"/>
      <c r="B51" s="18" t="s">
        <v>143</v>
      </c>
      <c r="C51" s="31" t="s">
        <v>144</v>
      </c>
      <c r="D51" s="87">
        <v>0</v>
      </c>
      <c r="E51" s="87">
        <v>0</v>
      </c>
      <c r="F51" s="207">
        <v>1100</v>
      </c>
      <c r="G51" s="207">
        <v>1100</v>
      </c>
      <c r="H51" s="207">
        <v>45240.5</v>
      </c>
      <c r="I51" s="207">
        <v>42401.899999999994</v>
      </c>
      <c r="J51" s="16">
        <v>0</v>
      </c>
      <c r="K51" s="16">
        <v>0</v>
      </c>
      <c r="L51" s="19">
        <v>0</v>
      </c>
      <c r="M51" s="20">
        <v>0</v>
      </c>
      <c r="N51" s="33">
        <f t="shared" si="3"/>
        <v>46340.5</v>
      </c>
      <c r="O51" s="33">
        <f t="shared" si="4"/>
        <v>43501.899999999994</v>
      </c>
      <c r="P51" s="456"/>
      <c r="Q51" s="418"/>
      <c r="R51" s="418"/>
      <c r="S51" s="418"/>
      <c r="T51" s="418"/>
    </row>
    <row r="52" spans="1:20" ht="28.5" customHeight="1">
      <c r="A52" s="1"/>
      <c r="B52" s="2" t="s">
        <v>58</v>
      </c>
      <c r="C52" s="2" t="s">
        <v>59</v>
      </c>
      <c r="D52" s="142">
        <v>0</v>
      </c>
      <c r="E52" s="142">
        <v>0</v>
      </c>
      <c r="F52" s="206">
        <v>0</v>
      </c>
      <c r="G52" s="206">
        <v>0</v>
      </c>
      <c r="H52" s="206">
        <v>18717.4</v>
      </c>
      <c r="I52" s="206">
        <v>18330.6</v>
      </c>
      <c r="J52" s="11">
        <v>0</v>
      </c>
      <c r="K52" s="11">
        <v>0</v>
      </c>
      <c r="L52" s="3">
        <v>0</v>
      </c>
      <c r="M52" s="8">
        <v>0</v>
      </c>
      <c r="N52" s="34">
        <f t="shared" si="3"/>
        <v>18717.4</v>
      </c>
      <c r="O52" s="34">
        <f t="shared" si="4"/>
        <v>18330.6</v>
      </c>
      <c r="P52" s="524"/>
      <c r="Q52" s="418"/>
      <c r="R52" s="418"/>
      <c r="S52" s="418"/>
      <c r="T52" s="418"/>
    </row>
    <row r="53" spans="1:20" ht="28.5" customHeight="1">
      <c r="A53" s="1"/>
      <c r="B53" s="2" t="s">
        <v>60</v>
      </c>
      <c r="C53" s="2" t="s">
        <v>61</v>
      </c>
      <c r="D53" s="142">
        <v>0</v>
      </c>
      <c r="E53" s="142">
        <v>0</v>
      </c>
      <c r="F53" s="206">
        <v>0</v>
      </c>
      <c r="G53" s="206">
        <v>0</v>
      </c>
      <c r="H53" s="206">
        <v>26523.1</v>
      </c>
      <c r="I53" s="206">
        <v>24071.3</v>
      </c>
      <c r="J53" s="11">
        <v>0</v>
      </c>
      <c r="K53" s="11">
        <v>0</v>
      </c>
      <c r="L53" s="3">
        <v>0</v>
      </c>
      <c r="M53" s="8">
        <v>0</v>
      </c>
      <c r="N53" s="34">
        <f t="shared" si="3"/>
        <v>26523.1</v>
      </c>
      <c r="O53" s="34">
        <f t="shared" si="4"/>
        <v>24071.3</v>
      </c>
      <c r="P53" s="524"/>
      <c r="Q53" s="418"/>
      <c r="R53" s="418"/>
      <c r="S53" s="418"/>
      <c r="T53" s="418"/>
    </row>
    <row r="54" spans="1:20" ht="37.5" customHeight="1">
      <c r="A54" s="1"/>
      <c r="B54" s="2" t="s">
        <v>62</v>
      </c>
      <c r="C54" s="2" t="s">
        <v>63</v>
      </c>
      <c r="D54" s="142">
        <v>0</v>
      </c>
      <c r="E54" s="142">
        <v>0</v>
      </c>
      <c r="F54" s="206">
        <v>1100</v>
      </c>
      <c r="G54" s="206">
        <v>1100</v>
      </c>
      <c r="H54" s="206">
        <v>0</v>
      </c>
      <c r="I54" s="206">
        <v>0</v>
      </c>
      <c r="J54" s="11">
        <v>0</v>
      </c>
      <c r="K54" s="11">
        <v>0</v>
      </c>
      <c r="L54" s="3">
        <v>0</v>
      </c>
      <c r="M54" s="8">
        <v>0</v>
      </c>
      <c r="N54" s="34">
        <f t="shared" si="3"/>
        <v>1100</v>
      </c>
      <c r="O54" s="34">
        <f t="shared" si="4"/>
        <v>1100</v>
      </c>
      <c r="P54" s="525"/>
      <c r="Q54" s="418"/>
      <c r="R54" s="418"/>
      <c r="S54" s="418"/>
      <c r="T54" s="418"/>
    </row>
    <row r="55" spans="1:20" ht="37.5" customHeight="1">
      <c r="A55" s="1"/>
      <c r="B55" s="18" t="s">
        <v>145</v>
      </c>
      <c r="C55" s="18" t="s">
        <v>146</v>
      </c>
      <c r="D55" s="87">
        <v>0</v>
      </c>
      <c r="E55" s="87">
        <v>0</v>
      </c>
      <c r="F55" s="207">
        <v>3920.5</v>
      </c>
      <c r="G55" s="207">
        <v>3758.5</v>
      </c>
      <c r="H55" s="207">
        <v>538.8</v>
      </c>
      <c r="I55" s="207">
        <v>535.5</v>
      </c>
      <c r="J55" s="16">
        <v>0</v>
      </c>
      <c r="K55" s="16">
        <v>0</v>
      </c>
      <c r="L55" s="19">
        <v>0</v>
      </c>
      <c r="M55" s="20">
        <v>0</v>
      </c>
      <c r="N55" s="33">
        <f t="shared" si="3"/>
        <v>4459.3</v>
      </c>
      <c r="O55" s="33">
        <f t="shared" si="4"/>
        <v>4294</v>
      </c>
      <c r="P55" s="574" t="s">
        <v>946</v>
      </c>
      <c r="Q55" s="337" t="s">
        <v>128</v>
      </c>
      <c r="R55" s="506">
        <v>0</v>
      </c>
      <c r="S55" s="506">
        <v>100</v>
      </c>
      <c r="T55" s="506">
        <v>100</v>
      </c>
    </row>
    <row r="56" spans="1:20" ht="74.25" customHeight="1">
      <c r="A56" s="1"/>
      <c r="B56" s="2" t="s">
        <v>64</v>
      </c>
      <c r="C56" s="2" t="s">
        <v>65</v>
      </c>
      <c r="D56" s="142">
        <v>0</v>
      </c>
      <c r="E56" s="142">
        <v>0</v>
      </c>
      <c r="F56" s="206">
        <v>266.5</v>
      </c>
      <c r="G56" s="206">
        <v>173.4</v>
      </c>
      <c r="H56" s="206">
        <v>346.8</v>
      </c>
      <c r="I56" s="206">
        <v>346.8</v>
      </c>
      <c r="J56" s="11">
        <v>0</v>
      </c>
      <c r="K56" s="11">
        <v>0</v>
      </c>
      <c r="L56" s="3">
        <v>0</v>
      </c>
      <c r="M56" s="8">
        <v>0</v>
      </c>
      <c r="N56" s="34">
        <f t="shared" si="3"/>
        <v>613.3</v>
      </c>
      <c r="O56" s="34">
        <f t="shared" si="4"/>
        <v>520.2</v>
      </c>
      <c r="P56" s="575"/>
      <c r="Q56" s="576"/>
      <c r="R56" s="423"/>
      <c r="S56" s="423"/>
      <c r="T56" s="423"/>
    </row>
    <row r="57" spans="1:20" ht="37.5" customHeight="1">
      <c r="A57" s="1"/>
      <c r="B57" s="22" t="s">
        <v>66</v>
      </c>
      <c r="C57" s="22" t="s">
        <v>67</v>
      </c>
      <c r="D57" s="142">
        <v>0</v>
      </c>
      <c r="E57" s="142">
        <v>0</v>
      </c>
      <c r="F57" s="206">
        <v>3654</v>
      </c>
      <c r="G57" s="206">
        <v>3585.1</v>
      </c>
      <c r="H57" s="206">
        <v>192</v>
      </c>
      <c r="I57" s="206">
        <v>188.7</v>
      </c>
      <c r="J57" s="115">
        <v>0</v>
      </c>
      <c r="K57" s="115">
        <v>0</v>
      </c>
      <c r="L57" s="21">
        <v>0</v>
      </c>
      <c r="M57" s="27">
        <v>0</v>
      </c>
      <c r="N57" s="41">
        <f t="shared" si="3"/>
        <v>3846</v>
      </c>
      <c r="O57" s="41">
        <f t="shared" si="4"/>
        <v>3773.7999999999997</v>
      </c>
      <c r="P57" s="575"/>
      <c r="Q57" s="576"/>
      <c r="R57" s="423"/>
      <c r="S57" s="423"/>
      <c r="T57" s="423"/>
    </row>
    <row r="58" spans="1:20" ht="69" customHeight="1">
      <c r="A58" s="1"/>
      <c r="B58" s="212" t="s">
        <v>935</v>
      </c>
      <c r="C58" s="212" t="s">
        <v>934</v>
      </c>
      <c r="D58" s="213">
        <v>0</v>
      </c>
      <c r="E58" s="213">
        <v>0</v>
      </c>
      <c r="F58" s="213">
        <v>0</v>
      </c>
      <c r="G58" s="214">
        <v>0</v>
      </c>
      <c r="H58" s="215">
        <v>0</v>
      </c>
      <c r="I58" s="215">
        <v>0</v>
      </c>
      <c r="J58" s="215">
        <v>0</v>
      </c>
      <c r="K58" s="215">
        <v>0</v>
      </c>
      <c r="L58" s="215">
        <v>0</v>
      </c>
      <c r="M58" s="215">
        <v>0</v>
      </c>
      <c r="N58" s="216">
        <f>F58+H58+L58</f>
        <v>0</v>
      </c>
      <c r="O58" s="216">
        <f>G58+I58+M58</f>
        <v>0</v>
      </c>
      <c r="P58" s="51" t="s">
        <v>947</v>
      </c>
      <c r="Q58" s="51" t="s">
        <v>948</v>
      </c>
      <c r="R58" s="52" t="s">
        <v>166</v>
      </c>
      <c r="S58" s="29">
        <v>92.29</v>
      </c>
      <c r="T58" s="29">
        <v>92.29</v>
      </c>
    </row>
    <row r="59" spans="1:20" ht="37.5" customHeight="1">
      <c r="A59" s="1"/>
      <c r="B59" s="512" t="s">
        <v>937</v>
      </c>
      <c r="C59" s="512" t="s">
        <v>936</v>
      </c>
      <c r="D59" s="485">
        <v>0</v>
      </c>
      <c r="E59" s="485">
        <v>0</v>
      </c>
      <c r="F59" s="485">
        <v>0</v>
      </c>
      <c r="G59" s="485">
        <v>0</v>
      </c>
      <c r="H59" s="486">
        <v>0</v>
      </c>
      <c r="I59" s="486">
        <v>0</v>
      </c>
      <c r="J59" s="486">
        <v>0</v>
      </c>
      <c r="K59" s="486">
        <v>0</v>
      </c>
      <c r="L59" s="486">
        <v>0</v>
      </c>
      <c r="M59" s="486">
        <v>0</v>
      </c>
      <c r="N59" s="521">
        <f>F59+H59+L59</f>
        <v>0</v>
      </c>
      <c r="O59" s="349">
        <f>G59+I59+M59</f>
        <v>0</v>
      </c>
      <c r="P59" s="51" t="s">
        <v>949</v>
      </c>
      <c r="Q59" s="51" t="s">
        <v>950</v>
      </c>
      <c r="R59" s="52" t="s">
        <v>166</v>
      </c>
      <c r="S59" s="29">
        <v>0</v>
      </c>
      <c r="T59" s="29">
        <v>0</v>
      </c>
    </row>
    <row r="60" spans="1:20" ht="57.75" customHeight="1">
      <c r="A60" s="1"/>
      <c r="B60" s="513"/>
      <c r="C60" s="513"/>
      <c r="D60" s="486"/>
      <c r="E60" s="486"/>
      <c r="F60" s="486"/>
      <c r="G60" s="486"/>
      <c r="H60" s="486"/>
      <c r="I60" s="486"/>
      <c r="J60" s="486"/>
      <c r="K60" s="486"/>
      <c r="L60" s="486"/>
      <c r="M60" s="486"/>
      <c r="N60" s="522"/>
      <c r="O60" s="350"/>
      <c r="P60" s="51" t="s">
        <v>951</v>
      </c>
      <c r="Q60" s="51" t="s">
        <v>950</v>
      </c>
      <c r="R60" s="52" t="s">
        <v>166</v>
      </c>
      <c r="S60" s="29">
        <v>0</v>
      </c>
      <c r="T60" s="29">
        <v>0</v>
      </c>
    </row>
    <row r="61" spans="1:20" ht="14.25" customHeight="1">
      <c r="A61" s="1"/>
      <c r="B61" s="514"/>
      <c r="C61" s="514"/>
      <c r="D61" s="487"/>
      <c r="E61" s="487"/>
      <c r="F61" s="487"/>
      <c r="G61" s="487"/>
      <c r="H61" s="487"/>
      <c r="I61" s="487"/>
      <c r="J61" s="487"/>
      <c r="K61" s="487"/>
      <c r="L61" s="487"/>
      <c r="M61" s="487"/>
      <c r="N61" s="523"/>
      <c r="O61" s="351"/>
      <c r="P61" s="51" t="s">
        <v>952</v>
      </c>
      <c r="Q61" s="51" t="s">
        <v>948</v>
      </c>
      <c r="R61" s="52" t="s">
        <v>166</v>
      </c>
      <c r="S61" s="29">
        <v>7.71</v>
      </c>
      <c r="T61" s="29">
        <v>7.71</v>
      </c>
    </row>
    <row r="62" spans="1:20" ht="37.5" customHeight="1">
      <c r="A62" s="1"/>
      <c r="B62" s="473" t="s">
        <v>172</v>
      </c>
      <c r="C62" s="477"/>
      <c r="D62" s="143">
        <v>0</v>
      </c>
      <c r="E62" s="143">
        <v>0</v>
      </c>
      <c r="F62" s="35">
        <f>F28+F32+F41+F46+F49+F51+F55+F58</f>
        <v>164496.5</v>
      </c>
      <c r="G62" s="35">
        <f>G28+G32+G41+G46+G49+G51+G55+G58</f>
        <v>163551</v>
      </c>
      <c r="H62" s="35">
        <f>H28+H32+H41+H46+H49+H51+H55+H58</f>
        <v>50906.4</v>
      </c>
      <c r="I62" s="35">
        <f>I28+I32+I41+I46+I49+I51+I55+I58</f>
        <v>47890.899999999994</v>
      </c>
      <c r="J62" s="114">
        <v>0</v>
      </c>
      <c r="K62" s="114">
        <v>0</v>
      </c>
      <c r="L62" s="35">
        <f>L28+L32+L41+L46+L49+L51+L55+L58</f>
        <v>0</v>
      </c>
      <c r="M62" s="35">
        <f>M28+M32+M41+M46+M49+M51+M55+M58</f>
        <v>0</v>
      </c>
      <c r="N62" s="35">
        <f t="shared" si="3"/>
        <v>215402.9</v>
      </c>
      <c r="O62" s="35">
        <f t="shared" si="4"/>
        <v>211441.9</v>
      </c>
      <c r="P62" s="9"/>
      <c r="Q62" s="9"/>
      <c r="R62" s="9"/>
      <c r="S62" s="9"/>
      <c r="T62" s="9"/>
    </row>
    <row r="63" spans="1:20" ht="37.5" customHeight="1">
      <c r="A63" s="1"/>
      <c r="B63" s="385" t="s">
        <v>1427</v>
      </c>
      <c r="C63" s="552"/>
      <c r="D63" s="552"/>
      <c r="E63" s="552"/>
      <c r="F63" s="552"/>
      <c r="G63" s="552"/>
      <c r="H63" s="552"/>
      <c r="I63" s="552"/>
      <c r="J63" s="552"/>
      <c r="K63" s="552"/>
      <c r="L63" s="552"/>
      <c r="M63" s="552"/>
      <c r="N63" s="552"/>
      <c r="O63" s="552"/>
      <c r="P63" s="552"/>
      <c r="Q63" s="552"/>
      <c r="R63" s="552"/>
      <c r="S63" s="552"/>
      <c r="T63" s="553"/>
    </row>
    <row r="64" spans="1:20" ht="37.5" customHeight="1">
      <c r="A64" s="1"/>
      <c r="B64" s="474" t="s">
        <v>68</v>
      </c>
      <c r="C64" s="510"/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  <c r="O64" s="510"/>
      <c r="P64" s="510"/>
      <c r="Q64" s="510"/>
      <c r="R64" s="510"/>
      <c r="S64" s="510"/>
      <c r="T64" s="511"/>
    </row>
    <row r="65" spans="1:20" ht="69.75" customHeight="1">
      <c r="A65" s="1"/>
      <c r="B65" s="15" t="s">
        <v>117</v>
      </c>
      <c r="C65" s="15" t="s">
        <v>151</v>
      </c>
      <c r="D65" s="87">
        <v>0</v>
      </c>
      <c r="E65" s="87">
        <v>0</v>
      </c>
      <c r="F65" s="207">
        <v>0</v>
      </c>
      <c r="G65" s="207">
        <v>0</v>
      </c>
      <c r="H65" s="207">
        <v>30</v>
      </c>
      <c r="I65" s="207">
        <v>30</v>
      </c>
      <c r="J65" s="19">
        <v>0</v>
      </c>
      <c r="K65" s="19">
        <v>0</v>
      </c>
      <c r="L65" s="207">
        <v>0</v>
      </c>
      <c r="M65" s="207">
        <v>0</v>
      </c>
      <c r="N65" s="33">
        <f>F65+H65+L65</f>
        <v>30</v>
      </c>
      <c r="O65" s="33">
        <f>G65+I65+M65</f>
        <v>30</v>
      </c>
      <c r="P65" s="178" t="s">
        <v>157</v>
      </c>
      <c r="Q65" s="179" t="s">
        <v>128</v>
      </c>
      <c r="R65" s="180" t="s">
        <v>158</v>
      </c>
      <c r="S65" s="180">
        <v>1.2</v>
      </c>
      <c r="T65" s="180">
        <v>1.2</v>
      </c>
    </row>
    <row r="66" spans="1:20" ht="28.5" customHeight="1">
      <c r="A66" s="1"/>
      <c r="B66" s="2" t="s">
        <v>9</v>
      </c>
      <c r="C66" s="2" t="s">
        <v>69</v>
      </c>
      <c r="D66" s="144">
        <v>0</v>
      </c>
      <c r="E66" s="144">
        <v>0</v>
      </c>
      <c r="F66" s="206">
        <v>0</v>
      </c>
      <c r="G66" s="206">
        <v>0</v>
      </c>
      <c r="H66" s="206">
        <v>0</v>
      </c>
      <c r="I66" s="206">
        <v>0</v>
      </c>
      <c r="J66" s="3">
        <v>0</v>
      </c>
      <c r="K66" s="3">
        <v>0</v>
      </c>
      <c r="L66" s="206">
        <v>0</v>
      </c>
      <c r="M66" s="206">
        <v>0</v>
      </c>
      <c r="N66" s="34">
        <f t="shared" si="3"/>
        <v>0</v>
      </c>
      <c r="O66" s="34">
        <f t="shared" si="4"/>
        <v>0</v>
      </c>
      <c r="P66" s="323" t="s">
        <v>953</v>
      </c>
      <c r="Q66" s="508" t="s">
        <v>128</v>
      </c>
      <c r="R66" s="319" t="s">
        <v>166</v>
      </c>
      <c r="S66" s="499">
        <v>0</v>
      </c>
      <c r="T66" s="499">
        <v>0</v>
      </c>
    </row>
    <row r="67" spans="1:20" ht="67.5" customHeight="1">
      <c r="A67" s="1"/>
      <c r="B67" s="2" t="s">
        <v>37</v>
      </c>
      <c r="C67" s="2" t="s">
        <v>70</v>
      </c>
      <c r="D67" s="144">
        <v>0</v>
      </c>
      <c r="E67" s="144">
        <v>0</v>
      </c>
      <c r="F67" s="206">
        <v>0</v>
      </c>
      <c r="G67" s="206">
        <v>0</v>
      </c>
      <c r="H67" s="206">
        <v>30</v>
      </c>
      <c r="I67" s="206">
        <v>30</v>
      </c>
      <c r="J67" s="3">
        <v>0</v>
      </c>
      <c r="K67" s="3">
        <v>0</v>
      </c>
      <c r="L67" s="206">
        <v>0</v>
      </c>
      <c r="M67" s="206">
        <v>0</v>
      </c>
      <c r="N67" s="34">
        <f t="shared" si="3"/>
        <v>30</v>
      </c>
      <c r="O67" s="34">
        <f t="shared" si="4"/>
        <v>30</v>
      </c>
      <c r="P67" s="455"/>
      <c r="Q67" s="509"/>
      <c r="R67" s="418"/>
      <c r="S67" s="418"/>
      <c r="T67" s="418"/>
    </row>
    <row r="68" spans="1:20" ht="61.5" customHeight="1">
      <c r="A68" s="1"/>
      <c r="B68" s="18" t="s">
        <v>119</v>
      </c>
      <c r="C68" s="18" t="s">
        <v>152</v>
      </c>
      <c r="D68" s="55">
        <v>0</v>
      </c>
      <c r="E68" s="55">
        <v>0</v>
      </c>
      <c r="F68" s="207">
        <v>217</v>
      </c>
      <c r="G68" s="207">
        <v>217</v>
      </c>
      <c r="H68" s="207">
        <v>31646.3</v>
      </c>
      <c r="I68" s="207">
        <v>31205.8</v>
      </c>
      <c r="J68" s="19">
        <v>0</v>
      </c>
      <c r="K68" s="19">
        <v>0</v>
      </c>
      <c r="L68" s="207">
        <v>854.7</v>
      </c>
      <c r="M68" s="207">
        <v>807.9</v>
      </c>
      <c r="N68" s="33">
        <f t="shared" si="3"/>
        <v>32718</v>
      </c>
      <c r="O68" s="33">
        <f t="shared" si="4"/>
        <v>32230.7</v>
      </c>
      <c r="P68" s="299" t="s">
        <v>954</v>
      </c>
      <c r="Q68" s="300" t="s">
        <v>128</v>
      </c>
      <c r="R68" s="301">
        <v>113.6</v>
      </c>
      <c r="S68" s="301">
        <v>90.3</v>
      </c>
      <c r="T68" s="301">
        <v>98.66</v>
      </c>
    </row>
    <row r="69" spans="1:20" ht="68.25" customHeight="1">
      <c r="A69" s="1"/>
      <c r="B69" s="2" t="s">
        <v>11</v>
      </c>
      <c r="C69" s="2" t="s">
        <v>71</v>
      </c>
      <c r="D69" s="144">
        <v>0</v>
      </c>
      <c r="E69" s="144">
        <v>0</v>
      </c>
      <c r="F69" s="206">
        <v>0</v>
      </c>
      <c r="G69" s="206">
        <v>0</v>
      </c>
      <c r="H69" s="206">
        <v>0</v>
      </c>
      <c r="I69" s="206">
        <v>0</v>
      </c>
      <c r="J69" s="3">
        <v>0</v>
      </c>
      <c r="K69" s="3">
        <v>0</v>
      </c>
      <c r="L69" s="206">
        <v>0</v>
      </c>
      <c r="M69" s="206">
        <v>0</v>
      </c>
      <c r="N69" s="34">
        <f t="shared" si="3"/>
        <v>0</v>
      </c>
      <c r="O69" s="34">
        <f t="shared" si="4"/>
        <v>0</v>
      </c>
      <c r="P69" s="302" t="s">
        <v>159</v>
      </c>
      <c r="Q69" s="302" t="s">
        <v>128</v>
      </c>
      <c r="R69" s="303">
        <v>11.5</v>
      </c>
      <c r="S69" s="303">
        <v>13.9</v>
      </c>
      <c r="T69" s="303">
        <v>28</v>
      </c>
    </row>
    <row r="70" spans="1:20" ht="52.5" customHeight="1">
      <c r="A70" s="1"/>
      <c r="B70" s="2" t="s">
        <v>13</v>
      </c>
      <c r="C70" s="2" t="s">
        <v>72</v>
      </c>
      <c r="D70" s="144">
        <v>0</v>
      </c>
      <c r="E70" s="144">
        <v>0</v>
      </c>
      <c r="F70" s="206">
        <v>0</v>
      </c>
      <c r="G70" s="206">
        <v>0</v>
      </c>
      <c r="H70" s="206">
        <v>0</v>
      </c>
      <c r="I70" s="206">
        <v>0</v>
      </c>
      <c r="J70" s="3">
        <v>0</v>
      </c>
      <c r="K70" s="3">
        <v>0</v>
      </c>
      <c r="L70" s="206">
        <v>0</v>
      </c>
      <c r="M70" s="206">
        <v>0</v>
      </c>
      <c r="N70" s="34">
        <f t="shared" si="3"/>
        <v>0</v>
      </c>
      <c r="O70" s="34">
        <f t="shared" si="4"/>
        <v>0</v>
      </c>
      <c r="P70" s="23"/>
      <c r="Q70" s="23"/>
      <c r="R70" s="24"/>
      <c r="S70" s="24"/>
      <c r="T70" s="24"/>
    </row>
    <row r="71" spans="1:20" ht="45" customHeight="1">
      <c r="A71" s="1"/>
      <c r="B71" s="2" t="s">
        <v>15</v>
      </c>
      <c r="C71" s="2" t="s">
        <v>73</v>
      </c>
      <c r="D71" s="144">
        <v>0</v>
      </c>
      <c r="E71" s="144">
        <v>0</v>
      </c>
      <c r="F71" s="206">
        <v>0</v>
      </c>
      <c r="G71" s="206">
        <v>0</v>
      </c>
      <c r="H71" s="206">
        <v>12575.8</v>
      </c>
      <c r="I71" s="206">
        <v>12196.2</v>
      </c>
      <c r="J71" s="3">
        <v>0</v>
      </c>
      <c r="K71" s="3">
        <v>0</v>
      </c>
      <c r="L71" s="206">
        <v>0</v>
      </c>
      <c r="M71" s="206">
        <v>0</v>
      </c>
      <c r="N71" s="34">
        <f t="shared" si="3"/>
        <v>12575.8</v>
      </c>
      <c r="O71" s="34">
        <f t="shared" si="4"/>
        <v>12196.2</v>
      </c>
      <c r="P71" s="48" t="s">
        <v>955</v>
      </c>
      <c r="Q71" s="23" t="s">
        <v>128</v>
      </c>
      <c r="R71" s="24" t="s">
        <v>160</v>
      </c>
      <c r="S71" s="24">
        <v>41.5</v>
      </c>
      <c r="T71" s="24">
        <v>55.17</v>
      </c>
    </row>
    <row r="72" spans="1:20" ht="45.75" customHeight="1">
      <c r="A72" s="1"/>
      <c r="B72" s="2" t="s">
        <v>18</v>
      </c>
      <c r="C72" s="2" t="s">
        <v>74</v>
      </c>
      <c r="D72" s="144">
        <v>0</v>
      </c>
      <c r="E72" s="144">
        <v>0</v>
      </c>
      <c r="F72" s="206">
        <v>0</v>
      </c>
      <c r="G72" s="206">
        <v>0</v>
      </c>
      <c r="H72" s="206">
        <v>17368</v>
      </c>
      <c r="I72" s="206">
        <v>17368</v>
      </c>
      <c r="J72" s="3">
        <v>0</v>
      </c>
      <c r="K72" s="3">
        <v>0</v>
      </c>
      <c r="L72" s="206">
        <v>58.6</v>
      </c>
      <c r="M72" s="206">
        <v>58.6</v>
      </c>
      <c r="N72" s="34">
        <f t="shared" si="3"/>
        <v>17426.6</v>
      </c>
      <c r="O72" s="34">
        <f t="shared" si="4"/>
        <v>17426.6</v>
      </c>
      <c r="P72" s="48" t="s">
        <v>956</v>
      </c>
      <c r="Q72" s="23" t="s">
        <v>128</v>
      </c>
      <c r="R72" s="24" t="s">
        <v>161</v>
      </c>
      <c r="S72" s="24">
        <v>7.1</v>
      </c>
      <c r="T72" s="24">
        <v>8.92</v>
      </c>
    </row>
    <row r="73" spans="1:22" ht="63.75" customHeight="1">
      <c r="A73" s="1"/>
      <c r="B73" s="2" t="s">
        <v>20</v>
      </c>
      <c r="C73" s="2" t="s">
        <v>75</v>
      </c>
      <c r="D73" s="144">
        <v>0</v>
      </c>
      <c r="E73" s="144">
        <v>0</v>
      </c>
      <c r="F73" s="206">
        <v>0</v>
      </c>
      <c r="G73" s="206">
        <v>0</v>
      </c>
      <c r="H73" s="206">
        <v>1023.4</v>
      </c>
      <c r="I73" s="206">
        <v>971.1</v>
      </c>
      <c r="J73" s="3">
        <v>0</v>
      </c>
      <c r="K73" s="3">
        <v>0</v>
      </c>
      <c r="L73" s="206">
        <v>0</v>
      </c>
      <c r="M73" s="206">
        <v>0</v>
      </c>
      <c r="N73" s="34">
        <f t="shared" si="3"/>
        <v>1023.4</v>
      </c>
      <c r="O73" s="34">
        <f t="shared" si="4"/>
        <v>971.1</v>
      </c>
      <c r="P73" s="48" t="s">
        <v>958</v>
      </c>
      <c r="Q73" s="23" t="s">
        <v>128</v>
      </c>
      <c r="R73" s="24" t="s">
        <v>162</v>
      </c>
      <c r="S73" s="24">
        <v>104.6</v>
      </c>
      <c r="T73" s="24">
        <v>104.6</v>
      </c>
      <c r="V73" s="48"/>
    </row>
    <row r="74" spans="1:20" ht="63.75" customHeight="1">
      <c r="A74" s="1"/>
      <c r="B74" s="2" t="s">
        <v>22</v>
      </c>
      <c r="C74" s="2" t="s">
        <v>76</v>
      </c>
      <c r="D74" s="144">
        <v>0</v>
      </c>
      <c r="E74" s="144">
        <v>0</v>
      </c>
      <c r="F74" s="206">
        <v>0</v>
      </c>
      <c r="G74" s="206">
        <v>0</v>
      </c>
      <c r="H74" s="206">
        <v>260.1</v>
      </c>
      <c r="I74" s="206">
        <v>260.1</v>
      </c>
      <c r="J74" s="3">
        <v>0</v>
      </c>
      <c r="K74" s="3">
        <v>0</v>
      </c>
      <c r="L74" s="206">
        <v>791.6</v>
      </c>
      <c r="M74" s="206">
        <v>744.8</v>
      </c>
      <c r="N74" s="34">
        <f t="shared" si="3"/>
        <v>1051.7</v>
      </c>
      <c r="O74" s="34">
        <f t="shared" si="4"/>
        <v>1004.9</v>
      </c>
      <c r="P74" s="48" t="s">
        <v>957</v>
      </c>
      <c r="Q74" s="23" t="s">
        <v>128</v>
      </c>
      <c r="R74" s="24" t="s">
        <v>162</v>
      </c>
      <c r="S74" s="24">
        <v>104.6</v>
      </c>
      <c r="T74" s="24">
        <v>104.6</v>
      </c>
    </row>
    <row r="75" spans="1:20" ht="72.75" customHeight="1">
      <c r="A75" s="1"/>
      <c r="B75" s="2" t="s">
        <v>24</v>
      </c>
      <c r="C75" s="2" t="s">
        <v>77</v>
      </c>
      <c r="D75" s="144">
        <v>0</v>
      </c>
      <c r="E75" s="144">
        <v>0</v>
      </c>
      <c r="F75" s="206">
        <v>0</v>
      </c>
      <c r="G75" s="206">
        <v>0</v>
      </c>
      <c r="H75" s="206">
        <v>0</v>
      </c>
      <c r="I75" s="206">
        <v>0</v>
      </c>
      <c r="J75" s="3">
        <v>0</v>
      </c>
      <c r="K75" s="3">
        <v>0</v>
      </c>
      <c r="L75" s="206">
        <v>0</v>
      </c>
      <c r="M75" s="206">
        <v>0</v>
      </c>
      <c r="N75" s="34">
        <f t="shared" si="3"/>
        <v>0</v>
      </c>
      <c r="O75" s="34">
        <f t="shared" si="4"/>
        <v>0</v>
      </c>
      <c r="P75" s="50" t="s">
        <v>959</v>
      </c>
      <c r="Q75" s="25" t="s">
        <v>128</v>
      </c>
      <c r="R75" s="66" t="s">
        <v>166</v>
      </c>
      <c r="S75" s="26">
        <v>104.6</v>
      </c>
      <c r="T75" s="26">
        <v>104.6</v>
      </c>
    </row>
    <row r="76" spans="1:20" ht="41.25" customHeight="1">
      <c r="A76" s="1"/>
      <c r="B76" s="2" t="s">
        <v>48</v>
      </c>
      <c r="C76" s="2" t="s">
        <v>78</v>
      </c>
      <c r="D76" s="144">
        <v>0</v>
      </c>
      <c r="E76" s="144">
        <v>0</v>
      </c>
      <c r="F76" s="206">
        <v>0</v>
      </c>
      <c r="G76" s="206">
        <v>0</v>
      </c>
      <c r="H76" s="206">
        <v>0</v>
      </c>
      <c r="I76" s="206">
        <v>0</v>
      </c>
      <c r="J76" s="3">
        <v>0</v>
      </c>
      <c r="K76" s="3">
        <v>0</v>
      </c>
      <c r="L76" s="206">
        <v>0</v>
      </c>
      <c r="M76" s="206">
        <v>0</v>
      </c>
      <c r="N76" s="34">
        <f t="shared" si="3"/>
        <v>0</v>
      </c>
      <c r="O76" s="34">
        <f t="shared" si="4"/>
        <v>0</v>
      </c>
      <c r="P76" s="28" t="s">
        <v>163</v>
      </c>
      <c r="Q76" s="28" t="s">
        <v>128</v>
      </c>
      <c r="R76" s="29" t="s">
        <v>164</v>
      </c>
      <c r="S76" s="29">
        <v>10</v>
      </c>
      <c r="T76" s="29">
        <v>16.53</v>
      </c>
    </row>
    <row r="77" spans="1:20" ht="48.75" customHeight="1">
      <c r="A77" s="1"/>
      <c r="B77" s="2" t="s">
        <v>79</v>
      </c>
      <c r="C77" s="2" t="s">
        <v>80</v>
      </c>
      <c r="D77" s="144">
        <v>0</v>
      </c>
      <c r="E77" s="144">
        <v>0</v>
      </c>
      <c r="F77" s="206">
        <v>0</v>
      </c>
      <c r="G77" s="206">
        <v>0</v>
      </c>
      <c r="H77" s="206">
        <v>370</v>
      </c>
      <c r="I77" s="206">
        <v>369.9</v>
      </c>
      <c r="J77" s="3">
        <v>0</v>
      </c>
      <c r="K77" s="3">
        <v>0</v>
      </c>
      <c r="L77" s="206">
        <v>0</v>
      </c>
      <c r="M77" s="206">
        <v>0</v>
      </c>
      <c r="N77" s="34">
        <f t="shared" si="3"/>
        <v>370</v>
      </c>
      <c r="O77" s="34">
        <f t="shared" si="4"/>
        <v>369.9</v>
      </c>
      <c r="P77" s="304" t="s">
        <v>960</v>
      </c>
      <c r="Q77" s="538" t="s">
        <v>128</v>
      </c>
      <c r="R77" s="483">
        <v>102.1</v>
      </c>
      <c r="S77" s="483">
        <v>76.4</v>
      </c>
      <c r="T77" s="483">
        <v>106.98</v>
      </c>
    </row>
    <row r="78" spans="1:20" ht="37.5" customHeight="1">
      <c r="A78" s="1"/>
      <c r="B78" s="2" t="s">
        <v>81</v>
      </c>
      <c r="C78" s="2" t="s">
        <v>82</v>
      </c>
      <c r="D78" s="144">
        <v>0</v>
      </c>
      <c r="E78" s="144">
        <v>0</v>
      </c>
      <c r="F78" s="206">
        <v>0</v>
      </c>
      <c r="G78" s="206">
        <v>0</v>
      </c>
      <c r="H78" s="206">
        <v>0</v>
      </c>
      <c r="I78" s="206">
        <v>0</v>
      </c>
      <c r="J78" s="3">
        <v>0</v>
      </c>
      <c r="K78" s="3">
        <v>0</v>
      </c>
      <c r="L78" s="206">
        <v>0</v>
      </c>
      <c r="M78" s="206">
        <v>0</v>
      </c>
      <c r="N78" s="34">
        <f t="shared" si="3"/>
        <v>0</v>
      </c>
      <c r="O78" s="34">
        <f t="shared" si="4"/>
        <v>0</v>
      </c>
      <c r="P78" s="305"/>
      <c r="Q78" s="484"/>
      <c r="R78" s="484"/>
      <c r="S78" s="484"/>
      <c r="T78" s="484"/>
    </row>
    <row r="79" spans="1:20" ht="28.5" customHeight="1">
      <c r="A79" s="1"/>
      <c r="B79" s="2" t="s">
        <v>83</v>
      </c>
      <c r="C79" s="2" t="s">
        <v>84</v>
      </c>
      <c r="D79" s="144">
        <v>0</v>
      </c>
      <c r="E79" s="144">
        <v>0</v>
      </c>
      <c r="F79" s="206">
        <v>0</v>
      </c>
      <c r="G79" s="206">
        <v>0</v>
      </c>
      <c r="H79" s="206">
        <v>5</v>
      </c>
      <c r="I79" s="206">
        <v>5</v>
      </c>
      <c r="J79" s="3">
        <v>0</v>
      </c>
      <c r="K79" s="3">
        <v>0</v>
      </c>
      <c r="L79" s="206">
        <v>4.5</v>
      </c>
      <c r="M79" s="206">
        <v>4.5</v>
      </c>
      <c r="N79" s="34">
        <f t="shared" si="3"/>
        <v>9.5</v>
      </c>
      <c r="O79" s="34">
        <f t="shared" si="4"/>
        <v>9.5</v>
      </c>
      <c r="P79" s="305"/>
      <c r="Q79" s="484"/>
      <c r="R79" s="484"/>
      <c r="S79" s="484"/>
      <c r="T79" s="484"/>
    </row>
    <row r="80" spans="1:20" ht="28.5" customHeight="1">
      <c r="A80" s="1"/>
      <c r="B80" s="2" t="s">
        <v>85</v>
      </c>
      <c r="C80" s="2" t="s">
        <v>86</v>
      </c>
      <c r="D80" s="144">
        <v>0</v>
      </c>
      <c r="E80" s="144">
        <v>0</v>
      </c>
      <c r="F80" s="206">
        <v>0</v>
      </c>
      <c r="G80" s="206">
        <v>0</v>
      </c>
      <c r="H80" s="206">
        <v>28</v>
      </c>
      <c r="I80" s="206">
        <v>19.5</v>
      </c>
      <c r="J80" s="3">
        <v>0</v>
      </c>
      <c r="K80" s="3">
        <v>0</v>
      </c>
      <c r="L80" s="206">
        <v>0</v>
      </c>
      <c r="M80" s="206">
        <v>0</v>
      </c>
      <c r="N80" s="34">
        <f t="shared" si="3"/>
        <v>28</v>
      </c>
      <c r="O80" s="34">
        <f t="shared" si="4"/>
        <v>19.5</v>
      </c>
      <c r="P80" s="305"/>
      <c r="Q80" s="484"/>
      <c r="R80" s="484"/>
      <c r="S80" s="484"/>
      <c r="T80" s="484"/>
    </row>
    <row r="81" spans="1:20" ht="71.25" customHeight="1">
      <c r="A81" s="1"/>
      <c r="B81" s="2" t="s">
        <v>87</v>
      </c>
      <c r="C81" s="2" t="s">
        <v>88</v>
      </c>
      <c r="D81" s="144">
        <v>0</v>
      </c>
      <c r="E81" s="144">
        <v>0</v>
      </c>
      <c r="F81" s="206"/>
      <c r="G81" s="206">
        <v>0</v>
      </c>
      <c r="H81" s="206"/>
      <c r="I81" s="206">
        <v>0</v>
      </c>
      <c r="J81" s="3">
        <v>0</v>
      </c>
      <c r="K81" s="3">
        <v>0</v>
      </c>
      <c r="L81" s="206"/>
      <c r="M81" s="206">
        <v>0</v>
      </c>
      <c r="N81" s="34">
        <f t="shared" si="3"/>
        <v>0</v>
      </c>
      <c r="O81" s="34">
        <f t="shared" si="4"/>
        <v>0</v>
      </c>
      <c r="P81" s="305"/>
      <c r="Q81" s="484"/>
      <c r="R81" s="484"/>
      <c r="S81" s="484"/>
      <c r="T81" s="484"/>
    </row>
    <row r="82" spans="1:20" ht="37.5" customHeight="1">
      <c r="A82" s="1"/>
      <c r="B82" s="2" t="s">
        <v>89</v>
      </c>
      <c r="C82" s="2" t="s">
        <v>90</v>
      </c>
      <c r="D82" s="144">
        <v>0</v>
      </c>
      <c r="E82" s="144">
        <v>0</v>
      </c>
      <c r="F82" s="206">
        <v>217</v>
      </c>
      <c r="G82" s="206">
        <v>217</v>
      </c>
      <c r="H82" s="206">
        <v>16</v>
      </c>
      <c r="I82" s="206">
        <v>16</v>
      </c>
      <c r="J82" s="3">
        <v>0</v>
      </c>
      <c r="K82" s="3">
        <v>0</v>
      </c>
      <c r="L82" s="206"/>
      <c r="M82" s="206">
        <v>0</v>
      </c>
      <c r="N82" s="34">
        <f t="shared" si="3"/>
        <v>233</v>
      </c>
      <c r="O82" s="34">
        <f t="shared" si="4"/>
        <v>233</v>
      </c>
      <c r="P82" s="306"/>
      <c r="Q82" s="484"/>
      <c r="R82" s="484"/>
      <c r="S82" s="484"/>
      <c r="T82" s="484"/>
    </row>
    <row r="83" spans="1:20" ht="139.5" customHeight="1">
      <c r="A83" s="1"/>
      <c r="B83" s="18" t="s">
        <v>138</v>
      </c>
      <c r="C83" s="18" t="s">
        <v>153</v>
      </c>
      <c r="D83" s="55">
        <v>0</v>
      </c>
      <c r="E83" s="55">
        <v>0</v>
      </c>
      <c r="F83" s="207">
        <v>0</v>
      </c>
      <c r="G83" s="207">
        <v>0</v>
      </c>
      <c r="H83" s="206">
        <v>21</v>
      </c>
      <c r="I83" s="206">
        <v>0</v>
      </c>
      <c r="J83" s="19">
        <v>0</v>
      </c>
      <c r="K83" s="19">
        <v>0</v>
      </c>
      <c r="L83" s="207">
        <v>0</v>
      </c>
      <c r="M83" s="207">
        <v>0</v>
      </c>
      <c r="N83" s="33">
        <f t="shared" si="3"/>
        <v>21</v>
      </c>
      <c r="O83" s="33">
        <f t="shared" si="4"/>
        <v>0</v>
      </c>
      <c r="P83" s="469" t="s">
        <v>165</v>
      </c>
      <c r="Q83" s="469" t="s">
        <v>128</v>
      </c>
      <c r="R83" s="469" t="s">
        <v>166</v>
      </c>
      <c r="S83" s="469">
        <v>100</v>
      </c>
      <c r="T83" s="469">
        <v>100</v>
      </c>
    </row>
    <row r="84" spans="1:20" ht="37.5" customHeight="1">
      <c r="A84" s="1"/>
      <c r="B84" s="2" t="s">
        <v>26</v>
      </c>
      <c r="C84" s="2" t="s">
        <v>91</v>
      </c>
      <c r="D84" s="144">
        <v>0</v>
      </c>
      <c r="E84" s="144">
        <v>0</v>
      </c>
      <c r="F84" s="206">
        <v>0</v>
      </c>
      <c r="G84" s="206">
        <v>0</v>
      </c>
      <c r="H84" s="206">
        <v>0</v>
      </c>
      <c r="I84" s="206">
        <v>0</v>
      </c>
      <c r="J84" s="3">
        <v>0</v>
      </c>
      <c r="K84" s="3">
        <v>0</v>
      </c>
      <c r="L84" s="206">
        <v>0</v>
      </c>
      <c r="M84" s="206">
        <v>0</v>
      </c>
      <c r="N84" s="34">
        <f t="shared" si="3"/>
        <v>0</v>
      </c>
      <c r="O84" s="34">
        <f t="shared" si="4"/>
        <v>0</v>
      </c>
      <c r="P84" s="324"/>
      <c r="Q84" s="324"/>
      <c r="R84" s="324"/>
      <c r="S84" s="324"/>
      <c r="T84" s="324"/>
    </row>
    <row r="85" spans="1:20" ht="37.5" customHeight="1">
      <c r="A85" s="1"/>
      <c r="B85" s="2" t="s">
        <v>28</v>
      </c>
      <c r="C85" s="2" t="s">
        <v>92</v>
      </c>
      <c r="D85" s="144">
        <v>0</v>
      </c>
      <c r="E85" s="144">
        <v>0</v>
      </c>
      <c r="F85" s="206">
        <v>0</v>
      </c>
      <c r="G85" s="206">
        <v>0</v>
      </c>
      <c r="H85" s="206">
        <v>10</v>
      </c>
      <c r="I85" s="206">
        <v>0</v>
      </c>
      <c r="J85" s="3">
        <v>0</v>
      </c>
      <c r="K85" s="3">
        <v>0</v>
      </c>
      <c r="L85" s="206">
        <v>0</v>
      </c>
      <c r="M85" s="206">
        <v>0</v>
      </c>
      <c r="N85" s="34">
        <f t="shared" si="3"/>
        <v>10</v>
      </c>
      <c r="O85" s="34">
        <f t="shared" si="4"/>
        <v>0</v>
      </c>
      <c r="P85" s="324"/>
      <c r="Q85" s="324"/>
      <c r="R85" s="324"/>
      <c r="S85" s="324"/>
      <c r="T85" s="324"/>
    </row>
    <row r="86" spans="1:20" ht="28.5" customHeight="1">
      <c r="A86" s="1"/>
      <c r="B86" s="2" t="s">
        <v>93</v>
      </c>
      <c r="C86" s="2" t="s">
        <v>94</v>
      </c>
      <c r="D86" s="144">
        <v>0</v>
      </c>
      <c r="E86" s="144">
        <v>0</v>
      </c>
      <c r="F86" s="206">
        <v>0</v>
      </c>
      <c r="G86" s="206">
        <v>0</v>
      </c>
      <c r="H86" s="206">
        <v>0</v>
      </c>
      <c r="I86" s="206">
        <v>0</v>
      </c>
      <c r="J86" s="3">
        <v>0</v>
      </c>
      <c r="K86" s="3">
        <v>0</v>
      </c>
      <c r="L86" s="206">
        <v>0</v>
      </c>
      <c r="M86" s="206">
        <v>0</v>
      </c>
      <c r="N86" s="34">
        <f t="shared" si="3"/>
        <v>0</v>
      </c>
      <c r="O86" s="34">
        <f t="shared" si="4"/>
        <v>0</v>
      </c>
      <c r="P86" s="324"/>
      <c r="Q86" s="324"/>
      <c r="R86" s="324"/>
      <c r="S86" s="324"/>
      <c r="T86" s="324"/>
    </row>
    <row r="87" spans="1:20" ht="35.25" customHeight="1">
      <c r="A87" s="1"/>
      <c r="B87" s="2" t="s">
        <v>95</v>
      </c>
      <c r="C87" s="2" t="s">
        <v>96</v>
      </c>
      <c r="D87" s="144">
        <v>0</v>
      </c>
      <c r="E87" s="144">
        <v>0</v>
      </c>
      <c r="F87" s="206">
        <v>0</v>
      </c>
      <c r="G87" s="206">
        <v>0</v>
      </c>
      <c r="H87" s="206">
        <v>1</v>
      </c>
      <c r="I87" s="206">
        <v>0</v>
      </c>
      <c r="J87" s="3">
        <v>0</v>
      </c>
      <c r="K87" s="3">
        <v>0</v>
      </c>
      <c r="L87" s="206">
        <v>0</v>
      </c>
      <c r="M87" s="206">
        <v>0</v>
      </c>
      <c r="N87" s="34">
        <f t="shared" si="3"/>
        <v>1</v>
      </c>
      <c r="O87" s="34">
        <f t="shared" si="4"/>
        <v>0</v>
      </c>
      <c r="P87" s="324"/>
      <c r="Q87" s="324"/>
      <c r="R87" s="324"/>
      <c r="S87" s="324"/>
      <c r="T87" s="324"/>
    </row>
    <row r="88" spans="1:20" ht="37.5" customHeight="1">
      <c r="A88" s="1"/>
      <c r="B88" s="2" t="s">
        <v>97</v>
      </c>
      <c r="C88" s="2" t="s">
        <v>98</v>
      </c>
      <c r="D88" s="144">
        <v>0</v>
      </c>
      <c r="E88" s="144">
        <v>0</v>
      </c>
      <c r="F88" s="206">
        <v>0</v>
      </c>
      <c r="G88" s="206">
        <v>0</v>
      </c>
      <c r="H88" s="206">
        <v>10</v>
      </c>
      <c r="I88" s="206">
        <v>0</v>
      </c>
      <c r="J88" s="3">
        <v>0</v>
      </c>
      <c r="K88" s="3">
        <v>0</v>
      </c>
      <c r="L88" s="206">
        <v>0</v>
      </c>
      <c r="M88" s="206">
        <v>0</v>
      </c>
      <c r="N88" s="34">
        <f t="shared" si="3"/>
        <v>10</v>
      </c>
      <c r="O88" s="34">
        <f t="shared" si="4"/>
        <v>0</v>
      </c>
      <c r="P88" s="324"/>
      <c r="Q88" s="324"/>
      <c r="R88" s="324"/>
      <c r="S88" s="324"/>
      <c r="T88" s="324"/>
    </row>
    <row r="89" spans="1:20" ht="72" customHeight="1">
      <c r="A89" s="1"/>
      <c r="B89" s="18" t="s">
        <v>154</v>
      </c>
      <c r="C89" s="18" t="s">
        <v>938</v>
      </c>
      <c r="D89" s="55">
        <v>0</v>
      </c>
      <c r="E89" s="55">
        <v>0</v>
      </c>
      <c r="F89" s="207">
        <v>818</v>
      </c>
      <c r="G89" s="207">
        <v>756.1</v>
      </c>
      <c r="H89" s="207">
        <v>300</v>
      </c>
      <c r="I89" s="207">
        <v>254.6</v>
      </c>
      <c r="J89" s="19">
        <v>0</v>
      </c>
      <c r="K89" s="19">
        <v>0</v>
      </c>
      <c r="L89" s="207">
        <v>0</v>
      </c>
      <c r="M89" s="207">
        <v>0</v>
      </c>
      <c r="N89" s="33">
        <f>F89+H89+L89</f>
        <v>1118</v>
      </c>
      <c r="O89" s="33">
        <f>G89+I89+M89</f>
        <v>1010.7</v>
      </c>
      <c r="P89" s="51" t="s">
        <v>961</v>
      </c>
      <c r="Q89" s="28" t="s">
        <v>128</v>
      </c>
      <c r="R89" s="29" t="s">
        <v>167</v>
      </c>
      <c r="S89" s="29">
        <v>55.6</v>
      </c>
      <c r="T89" s="29">
        <v>88.3</v>
      </c>
    </row>
    <row r="90" spans="1:21" ht="49.5" customHeight="1">
      <c r="A90" s="1"/>
      <c r="B90" s="2" t="s">
        <v>30</v>
      </c>
      <c r="C90" s="2" t="s">
        <v>99</v>
      </c>
      <c r="D90" s="144">
        <v>0</v>
      </c>
      <c r="E90" s="144">
        <v>0</v>
      </c>
      <c r="F90" s="206">
        <v>818</v>
      </c>
      <c r="G90" s="206">
        <v>756.1</v>
      </c>
      <c r="H90" s="206">
        <v>300</v>
      </c>
      <c r="I90" s="206">
        <v>254.6</v>
      </c>
      <c r="J90" s="3">
        <v>0</v>
      </c>
      <c r="K90" s="3">
        <v>0</v>
      </c>
      <c r="L90" s="206">
        <v>0</v>
      </c>
      <c r="M90" s="206">
        <v>0</v>
      </c>
      <c r="N90" s="34">
        <f t="shared" si="3"/>
        <v>1118</v>
      </c>
      <c r="O90" s="34">
        <f t="shared" si="4"/>
        <v>1010.7</v>
      </c>
      <c r="P90" s="51" t="s">
        <v>962</v>
      </c>
      <c r="Q90" s="28" t="s">
        <v>128</v>
      </c>
      <c r="R90" s="29">
        <v>54</v>
      </c>
      <c r="S90" s="29">
        <v>57.5</v>
      </c>
      <c r="T90" s="29">
        <v>57.5</v>
      </c>
      <c r="U90" s="287"/>
    </row>
    <row r="91" spans="1:20" ht="27" customHeight="1">
      <c r="A91" s="1"/>
      <c r="B91" s="532" t="s">
        <v>171</v>
      </c>
      <c r="C91" s="533"/>
      <c r="D91" s="146">
        <v>0</v>
      </c>
      <c r="E91" s="146">
        <v>0</v>
      </c>
      <c r="F91" s="84">
        <f>F65+F68+F83+F89</f>
        <v>1035</v>
      </c>
      <c r="G91" s="84">
        <f>G65+G68+G83+G89</f>
        <v>973.1</v>
      </c>
      <c r="H91" s="84">
        <f>H65+H68+H83+H89</f>
        <v>31997.3</v>
      </c>
      <c r="I91" s="84">
        <f>I65+I68+I83+I89</f>
        <v>31490.399999999998</v>
      </c>
      <c r="J91" s="84">
        <v>0</v>
      </c>
      <c r="K91" s="84">
        <v>0</v>
      </c>
      <c r="L91" s="40">
        <f>L65+L68+L83+L89</f>
        <v>854.7</v>
      </c>
      <c r="M91" s="40">
        <f>M65+M68+M83+M89</f>
        <v>807.9</v>
      </c>
      <c r="N91" s="40">
        <f>N65+N68+N83+N89</f>
        <v>33887</v>
      </c>
      <c r="O91" s="40">
        <f>O65+O68+O83+O89</f>
        <v>33271.4</v>
      </c>
      <c r="P91" s="14"/>
      <c r="Q91" s="14"/>
      <c r="R91" s="14"/>
      <c r="S91" s="14"/>
      <c r="T91" s="14"/>
    </row>
    <row r="92" spans="1:20" ht="27" customHeight="1">
      <c r="A92" s="1"/>
      <c r="B92" s="543" t="s">
        <v>1406</v>
      </c>
      <c r="C92" s="370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  <c r="Q92" s="370"/>
      <c r="R92" s="370"/>
      <c r="S92" s="370"/>
      <c r="T92" s="371"/>
    </row>
    <row r="93" spans="1:20" ht="51.75" customHeight="1">
      <c r="A93" s="1"/>
      <c r="B93" s="343" t="s">
        <v>100</v>
      </c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24"/>
      <c r="Q93" s="324"/>
      <c r="R93" s="324"/>
      <c r="S93" s="324"/>
      <c r="T93" s="324"/>
    </row>
    <row r="94" spans="1:20" ht="51.75" customHeight="1">
      <c r="A94" s="1"/>
      <c r="B94" s="15" t="s">
        <v>117</v>
      </c>
      <c r="C94" s="15" t="s">
        <v>155</v>
      </c>
      <c r="D94" s="87">
        <v>0</v>
      </c>
      <c r="E94" s="87">
        <v>0</v>
      </c>
      <c r="F94" s="16">
        <v>0</v>
      </c>
      <c r="G94" s="17">
        <v>0</v>
      </c>
      <c r="H94" s="207">
        <v>2726.2</v>
      </c>
      <c r="I94" s="207">
        <v>2552.1</v>
      </c>
      <c r="J94" s="16">
        <v>0</v>
      </c>
      <c r="K94" s="16">
        <v>0</v>
      </c>
      <c r="L94" s="16">
        <v>0</v>
      </c>
      <c r="M94" s="17">
        <v>0</v>
      </c>
      <c r="N94" s="36">
        <f>F94+H94+L94</f>
        <v>2726.2</v>
      </c>
      <c r="O94" s="36">
        <f>G94+I94+M94</f>
        <v>2552.1</v>
      </c>
      <c r="P94" s="345" t="s">
        <v>168</v>
      </c>
      <c r="Q94" s="345" t="s">
        <v>128</v>
      </c>
      <c r="R94" s="345" t="s">
        <v>129</v>
      </c>
      <c r="S94" s="345">
        <v>100</v>
      </c>
      <c r="T94" s="345">
        <v>100</v>
      </c>
    </row>
    <row r="95" spans="1:20" ht="37.5" customHeight="1">
      <c r="A95" s="1"/>
      <c r="B95" s="2" t="s">
        <v>9</v>
      </c>
      <c r="C95" s="2" t="s">
        <v>101</v>
      </c>
      <c r="D95" s="142">
        <v>0</v>
      </c>
      <c r="E95" s="142">
        <v>0</v>
      </c>
      <c r="F95" s="3">
        <v>0</v>
      </c>
      <c r="G95" s="8">
        <v>0</v>
      </c>
      <c r="H95" s="206">
        <v>2726.2</v>
      </c>
      <c r="I95" s="206">
        <v>2552.1</v>
      </c>
      <c r="J95" s="3">
        <v>0</v>
      </c>
      <c r="K95" s="3">
        <v>0</v>
      </c>
      <c r="L95" s="3">
        <v>0</v>
      </c>
      <c r="M95" s="8">
        <v>0</v>
      </c>
      <c r="N95" s="34">
        <f t="shared" si="3"/>
        <v>2726.2</v>
      </c>
      <c r="O95" s="34">
        <f t="shared" si="4"/>
        <v>2552.1</v>
      </c>
      <c r="P95" s="345"/>
      <c r="Q95" s="345"/>
      <c r="R95" s="345"/>
      <c r="S95" s="345"/>
      <c r="T95" s="345"/>
    </row>
    <row r="96" spans="1:20" ht="53.25" customHeight="1">
      <c r="A96" s="1"/>
      <c r="B96" s="2" t="s">
        <v>37</v>
      </c>
      <c r="C96" s="2" t="s">
        <v>102</v>
      </c>
      <c r="D96" s="142">
        <v>0</v>
      </c>
      <c r="E96" s="142">
        <v>0</v>
      </c>
      <c r="F96" s="3">
        <v>0</v>
      </c>
      <c r="G96" s="8">
        <v>0</v>
      </c>
      <c r="H96" s="206">
        <v>0</v>
      </c>
      <c r="I96" s="206">
        <v>0</v>
      </c>
      <c r="J96" s="3">
        <v>0</v>
      </c>
      <c r="K96" s="3">
        <v>0</v>
      </c>
      <c r="L96" s="3">
        <v>0</v>
      </c>
      <c r="M96" s="8">
        <v>0</v>
      </c>
      <c r="N96" s="34">
        <f t="shared" si="3"/>
        <v>0</v>
      </c>
      <c r="O96" s="34">
        <f t="shared" si="4"/>
        <v>0</v>
      </c>
      <c r="P96" s="346"/>
      <c r="Q96" s="346"/>
      <c r="R96" s="346"/>
      <c r="S96" s="346"/>
      <c r="T96" s="346"/>
    </row>
    <row r="97" spans="1:20" ht="37.5" customHeight="1">
      <c r="A97" s="1"/>
      <c r="B97" s="18" t="s">
        <v>119</v>
      </c>
      <c r="C97" s="18" t="s">
        <v>156</v>
      </c>
      <c r="D97" s="87">
        <v>0</v>
      </c>
      <c r="E97" s="87">
        <v>0</v>
      </c>
      <c r="F97" s="19">
        <v>0</v>
      </c>
      <c r="G97" s="20">
        <v>0</v>
      </c>
      <c r="H97" s="207">
        <v>0</v>
      </c>
      <c r="I97" s="207">
        <v>0</v>
      </c>
      <c r="J97" s="19">
        <v>0</v>
      </c>
      <c r="K97" s="19">
        <v>0</v>
      </c>
      <c r="L97" s="19">
        <v>0</v>
      </c>
      <c r="M97" s="20">
        <v>0</v>
      </c>
      <c r="N97" s="33">
        <f>F97+H97+L97</f>
        <v>0</v>
      </c>
      <c r="O97" s="33">
        <f>G97+I97+M97</f>
        <v>0</v>
      </c>
      <c r="P97" s="520" t="s">
        <v>169</v>
      </c>
      <c r="Q97" s="520" t="s">
        <v>128</v>
      </c>
      <c r="R97" s="520" t="s">
        <v>129</v>
      </c>
      <c r="S97" s="520">
        <v>100</v>
      </c>
      <c r="T97" s="520">
        <v>100</v>
      </c>
    </row>
    <row r="98" spans="1:20" ht="18.75" customHeight="1">
      <c r="A98" s="1"/>
      <c r="B98" s="2" t="s">
        <v>11</v>
      </c>
      <c r="C98" s="2" t="s">
        <v>103</v>
      </c>
      <c r="D98" s="142">
        <v>0</v>
      </c>
      <c r="E98" s="142">
        <v>0</v>
      </c>
      <c r="F98" s="3">
        <v>0</v>
      </c>
      <c r="G98" s="8">
        <v>0</v>
      </c>
      <c r="H98" s="206">
        <v>0</v>
      </c>
      <c r="I98" s="206">
        <v>0</v>
      </c>
      <c r="J98" s="3">
        <v>0</v>
      </c>
      <c r="K98" s="3">
        <v>0</v>
      </c>
      <c r="L98" s="3">
        <v>0</v>
      </c>
      <c r="M98" s="8">
        <v>0</v>
      </c>
      <c r="N98" s="34">
        <f t="shared" si="3"/>
        <v>0</v>
      </c>
      <c r="O98" s="34">
        <f t="shared" si="4"/>
        <v>0</v>
      </c>
      <c r="P98" s="345"/>
      <c r="Q98" s="345"/>
      <c r="R98" s="345"/>
      <c r="S98" s="345"/>
      <c r="T98" s="345"/>
    </row>
    <row r="99" spans="1:20" ht="18.75" customHeight="1">
      <c r="A99" s="1"/>
      <c r="B99" s="539" t="s">
        <v>170</v>
      </c>
      <c r="C99" s="540"/>
      <c r="D99" s="143">
        <v>0</v>
      </c>
      <c r="E99" s="143">
        <v>0</v>
      </c>
      <c r="F99" s="82">
        <f>F94+F97</f>
        <v>0</v>
      </c>
      <c r="G99" s="82">
        <f aca="true" t="shared" si="5" ref="G99:O99">G94+G97</f>
        <v>0</v>
      </c>
      <c r="H99" s="82">
        <f t="shared" si="5"/>
        <v>2726.2</v>
      </c>
      <c r="I99" s="82">
        <f t="shared" si="5"/>
        <v>2552.1</v>
      </c>
      <c r="J99" s="82">
        <v>0</v>
      </c>
      <c r="K99" s="82">
        <v>0</v>
      </c>
      <c r="L99" s="44">
        <f t="shared" si="5"/>
        <v>0</v>
      </c>
      <c r="M99" s="44">
        <f t="shared" si="5"/>
        <v>0</v>
      </c>
      <c r="N99" s="200">
        <f t="shared" si="5"/>
        <v>2726.2</v>
      </c>
      <c r="O99" s="200">
        <f t="shared" si="5"/>
        <v>2552.1</v>
      </c>
      <c r="P99" s="43"/>
      <c r="Q99" s="43"/>
      <c r="R99" s="43"/>
      <c r="S99" s="43"/>
      <c r="T99" s="140"/>
    </row>
    <row r="100" spans="1:20" ht="24.75" customHeight="1">
      <c r="A100" s="1"/>
      <c r="B100" s="42"/>
      <c r="C100" s="198" t="s">
        <v>104</v>
      </c>
      <c r="D100" s="143">
        <v>0</v>
      </c>
      <c r="E100" s="143">
        <v>0</v>
      </c>
      <c r="F100" s="82">
        <f>F25+F62+F91+F99</f>
        <v>230624.7</v>
      </c>
      <c r="G100" s="82">
        <f>G25+G62+G91+G99</f>
        <v>228713.30000000002</v>
      </c>
      <c r="H100" s="82">
        <f aca="true" t="shared" si="6" ref="H100:M100">H25+H62+H91+H99</f>
        <v>123191.4</v>
      </c>
      <c r="I100" s="82">
        <f t="shared" si="6"/>
        <v>117566.4</v>
      </c>
      <c r="J100" s="82">
        <f t="shared" si="6"/>
        <v>0</v>
      </c>
      <c r="K100" s="82">
        <f t="shared" si="6"/>
        <v>0</v>
      </c>
      <c r="L100" s="82">
        <f t="shared" si="6"/>
        <v>854.7</v>
      </c>
      <c r="M100" s="82">
        <f t="shared" si="6"/>
        <v>807.9</v>
      </c>
      <c r="N100" s="199">
        <f t="shared" si="3"/>
        <v>354670.8</v>
      </c>
      <c r="O100" s="199">
        <f t="shared" si="4"/>
        <v>347087.60000000003</v>
      </c>
      <c r="P100" s="9"/>
      <c r="Q100" s="9"/>
      <c r="R100" s="9"/>
      <c r="S100" s="9"/>
      <c r="T100" s="9"/>
    </row>
    <row r="101" spans="1:22" ht="24.75" customHeight="1">
      <c r="A101" s="1"/>
      <c r="B101" s="312" t="s">
        <v>1407</v>
      </c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  <c r="P101" s="312"/>
      <c r="Q101" s="312"/>
      <c r="R101" s="312"/>
      <c r="S101" s="312"/>
      <c r="T101" s="312"/>
      <c r="U101" s="290"/>
      <c r="V101" s="290"/>
    </row>
    <row r="102" spans="1:20" ht="45.75" customHeight="1">
      <c r="A102" s="1"/>
      <c r="B102" s="541" t="s">
        <v>1455</v>
      </c>
      <c r="C102" s="542"/>
      <c r="D102" s="542"/>
      <c r="E102" s="542"/>
      <c r="F102" s="542"/>
      <c r="G102" s="542"/>
      <c r="H102" s="542"/>
      <c r="I102" s="542"/>
      <c r="J102" s="542"/>
      <c r="K102" s="542"/>
      <c r="L102" s="542"/>
      <c r="M102" s="542"/>
      <c r="N102" s="542"/>
      <c r="O102" s="542"/>
      <c r="P102" s="542"/>
      <c r="Q102" s="542"/>
      <c r="R102" s="542"/>
      <c r="S102" s="542"/>
      <c r="T102" s="542"/>
    </row>
    <row r="103" spans="1:20" ht="37.5" customHeight="1">
      <c r="A103" s="1"/>
      <c r="B103" s="492" t="s">
        <v>0</v>
      </c>
      <c r="C103" s="492" t="s">
        <v>1</v>
      </c>
      <c r="D103" s="307" t="s">
        <v>228</v>
      </c>
      <c r="E103" s="500"/>
      <c r="F103" s="497" t="s">
        <v>105</v>
      </c>
      <c r="G103" s="498"/>
      <c r="H103" s="343" t="s">
        <v>108</v>
      </c>
      <c r="I103" s="384"/>
      <c r="J103" s="376" t="s">
        <v>676</v>
      </c>
      <c r="K103" s="377"/>
      <c r="L103" s="343" t="s">
        <v>109</v>
      </c>
      <c r="M103" s="384"/>
      <c r="N103" s="343" t="s">
        <v>147</v>
      </c>
      <c r="O103" s="384"/>
      <c r="P103" s="322" t="s">
        <v>110</v>
      </c>
      <c r="Q103" s="322" t="s">
        <v>111</v>
      </c>
      <c r="R103" s="322" t="s">
        <v>112</v>
      </c>
      <c r="S103" s="322" t="s">
        <v>113</v>
      </c>
      <c r="T103" s="322" t="s">
        <v>114</v>
      </c>
    </row>
    <row r="104" spans="1:20" ht="73.5" customHeight="1">
      <c r="A104" s="1"/>
      <c r="B104" s="391"/>
      <c r="C104" s="392"/>
      <c r="D104" s="6" t="s">
        <v>2</v>
      </c>
      <c r="E104" s="6" t="s">
        <v>3</v>
      </c>
      <c r="F104" s="5" t="s">
        <v>2</v>
      </c>
      <c r="G104" s="7" t="s">
        <v>3</v>
      </c>
      <c r="H104" s="6" t="s">
        <v>2</v>
      </c>
      <c r="I104" s="6" t="s">
        <v>3</v>
      </c>
      <c r="J104" s="6" t="s">
        <v>2</v>
      </c>
      <c r="K104" s="6" t="s">
        <v>3</v>
      </c>
      <c r="L104" s="6" t="s">
        <v>2</v>
      </c>
      <c r="M104" s="6" t="s">
        <v>3</v>
      </c>
      <c r="N104" s="6" t="s">
        <v>2</v>
      </c>
      <c r="O104" s="6" t="s">
        <v>3</v>
      </c>
      <c r="P104" s="322"/>
      <c r="Q104" s="322"/>
      <c r="R104" s="322"/>
      <c r="S104" s="322"/>
      <c r="T104" s="322"/>
    </row>
    <row r="105" spans="1:20" ht="14.25" customHeight="1">
      <c r="A105" s="1"/>
      <c r="B105" s="13" t="s">
        <v>4</v>
      </c>
      <c r="C105" s="13" t="s">
        <v>5</v>
      </c>
      <c r="D105" s="13" t="s">
        <v>6</v>
      </c>
      <c r="E105" s="13" t="s">
        <v>367</v>
      </c>
      <c r="F105" s="13" t="s">
        <v>7</v>
      </c>
      <c r="G105" s="13" t="s">
        <v>8</v>
      </c>
      <c r="H105" s="13" t="s">
        <v>566</v>
      </c>
      <c r="I105" s="13" t="s">
        <v>567</v>
      </c>
      <c r="J105" s="13" t="s">
        <v>106</v>
      </c>
      <c r="K105" s="13" t="s">
        <v>568</v>
      </c>
      <c r="L105" s="13" t="s">
        <v>569</v>
      </c>
      <c r="M105" s="13" t="s">
        <v>107</v>
      </c>
      <c r="N105" s="13" t="s">
        <v>570</v>
      </c>
      <c r="O105" s="13" t="s">
        <v>571</v>
      </c>
      <c r="P105" s="13" t="s">
        <v>502</v>
      </c>
      <c r="Q105" s="13" t="s">
        <v>572</v>
      </c>
      <c r="R105" s="13" t="s">
        <v>573</v>
      </c>
      <c r="S105" s="13" t="s">
        <v>680</v>
      </c>
      <c r="T105" s="13" t="s">
        <v>681</v>
      </c>
    </row>
    <row r="106" spans="1:20" ht="22.5" customHeight="1">
      <c r="A106" s="1"/>
      <c r="B106" s="347" t="s">
        <v>174</v>
      </c>
      <c r="C106" s="375"/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</row>
    <row r="107" spans="2:20" ht="21" customHeight="1">
      <c r="B107" s="471" t="s">
        <v>175</v>
      </c>
      <c r="C107" s="472"/>
      <c r="D107" s="472"/>
      <c r="E107" s="472"/>
      <c r="F107" s="472"/>
      <c r="G107" s="472"/>
      <c r="H107" s="472"/>
      <c r="I107" s="472"/>
      <c r="J107" s="472"/>
      <c r="K107" s="472"/>
      <c r="L107" s="472"/>
      <c r="M107" s="472"/>
      <c r="N107" s="472"/>
      <c r="O107" s="472"/>
      <c r="P107" s="472"/>
      <c r="Q107" s="472"/>
      <c r="R107" s="472"/>
      <c r="S107" s="472"/>
      <c r="T107" s="472"/>
    </row>
    <row r="108" spans="2:20" ht="40.5" customHeight="1">
      <c r="B108" s="37" t="s">
        <v>117</v>
      </c>
      <c r="C108" s="37" t="s">
        <v>223</v>
      </c>
      <c r="D108" s="207">
        <v>0</v>
      </c>
      <c r="E108" s="207">
        <v>0</v>
      </c>
      <c r="F108" s="207">
        <v>0</v>
      </c>
      <c r="G108" s="207">
        <v>0</v>
      </c>
      <c r="H108" s="207">
        <v>495</v>
      </c>
      <c r="I108" s="207">
        <v>489.3</v>
      </c>
      <c r="J108" s="33">
        <v>0</v>
      </c>
      <c r="K108" s="33">
        <v>0</v>
      </c>
      <c r="L108" s="33">
        <v>0</v>
      </c>
      <c r="M108" s="33">
        <v>0</v>
      </c>
      <c r="N108" s="33">
        <f>D108+F108+H108+L108</f>
        <v>495</v>
      </c>
      <c r="O108" s="33">
        <f>E108+G108+I108+M108</f>
        <v>489.3</v>
      </c>
      <c r="P108" s="50" t="s">
        <v>224</v>
      </c>
      <c r="Q108" s="48" t="s">
        <v>128</v>
      </c>
      <c r="R108" s="49" t="s">
        <v>129</v>
      </c>
      <c r="S108" s="49">
        <v>104</v>
      </c>
      <c r="T108" s="49">
        <v>104</v>
      </c>
    </row>
    <row r="109" spans="2:20" ht="38.25" customHeight="1">
      <c r="B109" s="45" t="s">
        <v>9</v>
      </c>
      <c r="C109" s="45" t="s">
        <v>176</v>
      </c>
      <c r="D109" s="206">
        <v>0</v>
      </c>
      <c r="E109" s="206">
        <v>0</v>
      </c>
      <c r="F109" s="206">
        <v>0</v>
      </c>
      <c r="G109" s="206">
        <v>0</v>
      </c>
      <c r="H109" s="206">
        <v>0</v>
      </c>
      <c r="I109" s="206">
        <v>0</v>
      </c>
      <c r="J109" s="61">
        <v>0</v>
      </c>
      <c r="K109" s="61">
        <v>0</v>
      </c>
      <c r="L109" s="46">
        <v>0</v>
      </c>
      <c r="M109" s="46">
        <v>0</v>
      </c>
      <c r="N109" s="61">
        <f aca="true" t="shared" si="7" ref="N109:N118">D109+F109+H109+L109</f>
        <v>0</v>
      </c>
      <c r="O109" s="61">
        <f aca="true" t="shared" si="8" ref="O109:O118">E109+G109+I109+M109</f>
        <v>0</v>
      </c>
      <c r="P109" s="515" t="s">
        <v>225</v>
      </c>
      <c r="Q109" s="515" t="s">
        <v>128</v>
      </c>
      <c r="R109" s="535" t="s">
        <v>226</v>
      </c>
      <c r="S109" s="535">
        <v>89</v>
      </c>
      <c r="T109" s="535">
        <v>89</v>
      </c>
    </row>
    <row r="110" spans="2:20" ht="37.5" customHeight="1">
      <c r="B110" s="45" t="s">
        <v>37</v>
      </c>
      <c r="C110" s="45" t="s">
        <v>177</v>
      </c>
      <c r="D110" s="206">
        <v>0</v>
      </c>
      <c r="E110" s="206">
        <v>0</v>
      </c>
      <c r="F110" s="206">
        <v>0</v>
      </c>
      <c r="G110" s="206">
        <v>0</v>
      </c>
      <c r="H110" s="206">
        <v>30</v>
      </c>
      <c r="I110" s="206">
        <v>26.8</v>
      </c>
      <c r="J110" s="61">
        <v>0</v>
      </c>
      <c r="K110" s="61">
        <v>0</v>
      </c>
      <c r="L110" s="46">
        <v>0</v>
      </c>
      <c r="M110" s="46">
        <v>0</v>
      </c>
      <c r="N110" s="61">
        <f t="shared" si="7"/>
        <v>30</v>
      </c>
      <c r="O110" s="61">
        <f t="shared" si="8"/>
        <v>26.8</v>
      </c>
      <c r="P110" s="531"/>
      <c r="Q110" s="531"/>
      <c r="R110" s="536"/>
      <c r="S110" s="536"/>
      <c r="T110" s="536"/>
    </row>
    <row r="111" spans="2:20" ht="15.75" customHeight="1">
      <c r="B111" s="45" t="s">
        <v>39</v>
      </c>
      <c r="C111" s="45" t="s">
        <v>178</v>
      </c>
      <c r="D111" s="206">
        <v>0</v>
      </c>
      <c r="E111" s="206">
        <v>0</v>
      </c>
      <c r="F111" s="206">
        <v>0</v>
      </c>
      <c r="G111" s="206">
        <v>0</v>
      </c>
      <c r="H111" s="206">
        <v>195</v>
      </c>
      <c r="I111" s="206">
        <v>195</v>
      </c>
      <c r="J111" s="61">
        <v>0</v>
      </c>
      <c r="K111" s="61">
        <v>0</v>
      </c>
      <c r="L111" s="46">
        <v>0</v>
      </c>
      <c r="M111" s="46">
        <v>0</v>
      </c>
      <c r="N111" s="61">
        <f t="shared" si="7"/>
        <v>195</v>
      </c>
      <c r="O111" s="61">
        <f t="shared" si="8"/>
        <v>195</v>
      </c>
      <c r="P111" s="531"/>
      <c r="Q111" s="531"/>
      <c r="R111" s="536"/>
      <c r="S111" s="536"/>
      <c r="T111" s="536"/>
    </row>
    <row r="112" spans="2:20" ht="28.5" customHeight="1">
      <c r="B112" s="45" t="s">
        <v>179</v>
      </c>
      <c r="C112" s="45" t="s">
        <v>180</v>
      </c>
      <c r="D112" s="206">
        <v>0</v>
      </c>
      <c r="E112" s="206">
        <v>0</v>
      </c>
      <c r="F112" s="206">
        <v>0</v>
      </c>
      <c r="G112" s="206">
        <v>0</v>
      </c>
      <c r="H112" s="206">
        <v>270</v>
      </c>
      <c r="I112" s="206">
        <v>267.5</v>
      </c>
      <c r="J112" s="61">
        <v>0</v>
      </c>
      <c r="K112" s="61">
        <v>0</v>
      </c>
      <c r="L112" s="46">
        <v>0</v>
      </c>
      <c r="M112" s="46">
        <v>0</v>
      </c>
      <c r="N112" s="61">
        <f t="shared" si="7"/>
        <v>270</v>
      </c>
      <c r="O112" s="61">
        <f t="shared" si="8"/>
        <v>267.5</v>
      </c>
      <c r="P112" s="531"/>
      <c r="Q112" s="531"/>
      <c r="R112" s="536"/>
      <c r="S112" s="536"/>
      <c r="T112" s="536"/>
    </row>
    <row r="113" spans="2:20" ht="22.5" customHeight="1">
      <c r="B113" s="45" t="s">
        <v>181</v>
      </c>
      <c r="C113" s="45" t="s">
        <v>182</v>
      </c>
      <c r="D113" s="206">
        <v>0</v>
      </c>
      <c r="E113" s="206">
        <v>0</v>
      </c>
      <c r="F113" s="206">
        <v>0</v>
      </c>
      <c r="G113" s="206">
        <v>0</v>
      </c>
      <c r="H113" s="206">
        <v>0</v>
      </c>
      <c r="I113" s="206">
        <v>0</v>
      </c>
      <c r="J113" s="61">
        <v>0</v>
      </c>
      <c r="K113" s="61">
        <v>0</v>
      </c>
      <c r="L113" s="46">
        <v>0</v>
      </c>
      <c r="M113" s="46">
        <v>0</v>
      </c>
      <c r="N113" s="61">
        <f t="shared" si="7"/>
        <v>0</v>
      </c>
      <c r="O113" s="61">
        <f t="shared" si="8"/>
        <v>0</v>
      </c>
      <c r="P113" s="531"/>
      <c r="Q113" s="531"/>
      <c r="R113" s="536"/>
      <c r="S113" s="536"/>
      <c r="T113" s="536"/>
    </row>
    <row r="114" spans="2:20" ht="16.5" customHeight="1">
      <c r="B114" s="45" t="s">
        <v>183</v>
      </c>
      <c r="C114" s="45" t="s">
        <v>184</v>
      </c>
      <c r="D114" s="206">
        <v>0</v>
      </c>
      <c r="E114" s="206">
        <v>0</v>
      </c>
      <c r="F114" s="206">
        <v>0</v>
      </c>
      <c r="G114" s="206">
        <v>0</v>
      </c>
      <c r="H114" s="206">
        <v>0</v>
      </c>
      <c r="I114" s="206">
        <v>0</v>
      </c>
      <c r="J114" s="61">
        <v>0</v>
      </c>
      <c r="K114" s="61">
        <v>0</v>
      </c>
      <c r="L114" s="46">
        <v>0</v>
      </c>
      <c r="M114" s="46">
        <v>0</v>
      </c>
      <c r="N114" s="61">
        <f t="shared" si="7"/>
        <v>0</v>
      </c>
      <c r="O114" s="61">
        <f t="shared" si="8"/>
        <v>0</v>
      </c>
      <c r="P114" s="531"/>
      <c r="Q114" s="531"/>
      <c r="R114" s="536"/>
      <c r="S114" s="536"/>
      <c r="T114" s="536"/>
    </row>
    <row r="115" spans="2:21" ht="33.75" customHeight="1">
      <c r="B115" s="18" t="s">
        <v>119</v>
      </c>
      <c r="C115" s="18" t="s">
        <v>222</v>
      </c>
      <c r="D115" s="207">
        <v>64</v>
      </c>
      <c r="E115" s="207">
        <v>64</v>
      </c>
      <c r="F115" s="207">
        <v>323.2</v>
      </c>
      <c r="G115" s="207">
        <v>218.1</v>
      </c>
      <c r="H115" s="207">
        <v>342.90000000000003</v>
      </c>
      <c r="I115" s="207">
        <v>324.29999999999995</v>
      </c>
      <c r="J115" s="33">
        <v>0</v>
      </c>
      <c r="K115" s="33">
        <v>0</v>
      </c>
      <c r="L115" s="19">
        <v>0</v>
      </c>
      <c r="M115" s="19">
        <v>0</v>
      </c>
      <c r="N115" s="33">
        <f t="shared" si="7"/>
        <v>730.1</v>
      </c>
      <c r="O115" s="33">
        <f t="shared" si="8"/>
        <v>606.4</v>
      </c>
      <c r="P115" s="51" t="s">
        <v>963</v>
      </c>
      <c r="Q115" s="51" t="s">
        <v>964</v>
      </c>
      <c r="R115" s="52">
        <v>100</v>
      </c>
      <c r="S115" s="52">
        <v>115</v>
      </c>
      <c r="T115" s="52">
        <v>115</v>
      </c>
      <c r="U115" s="287"/>
    </row>
    <row r="116" spans="2:20" ht="52.5" customHeight="1">
      <c r="B116" s="45" t="s">
        <v>11</v>
      </c>
      <c r="C116" s="45" t="s">
        <v>185</v>
      </c>
      <c r="D116" s="206">
        <v>0</v>
      </c>
      <c r="E116" s="206">
        <v>0</v>
      </c>
      <c r="F116" s="206">
        <v>0</v>
      </c>
      <c r="G116" s="206">
        <v>0</v>
      </c>
      <c r="H116" s="206">
        <v>48.9</v>
      </c>
      <c r="I116" s="206">
        <v>48.1</v>
      </c>
      <c r="J116" s="61">
        <v>0</v>
      </c>
      <c r="K116" s="61">
        <v>0</v>
      </c>
      <c r="L116" s="46">
        <v>0</v>
      </c>
      <c r="M116" s="46">
        <v>0</v>
      </c>
      <c r="N116" s="61">
        <f t="shared" si="7"/>
        <v>48.9</v>
      </c>
      <c r="O116" s="61">
        <f t="shared" si="8"/>
        <v>48.1</v>
      </c>
      <c r="P116" s="38" t="s">
        <v>965</v>
      </c>
      <c r="Q116" s="195" t="s">
        <v>387</v>
      </c>
      <c r="R116" s="196" t="s">
        <v>166</v>
      </c>
      <c r="S116" s="196">
        <v>1</v>
      </c>
      <c r="T116" s="196">
        <v>1</v>
      </c>
    </row>
    <row r="117" spans="2:20" ht="23.25" customHeight="1">
      <c r="B117" s="72" t="s">
        <v>13</v>
      </c>
      <c r="C117" s="72" t="s">
        <v>186</v>
      </c>
      <c r="D117" s="206">
        <v>0</v>
      </c>
      <c r="E117" s="206">
        <v>0</v>
      </c>
      <c r="F117" s="206">
        <v>0</v>
      </c>
      <c r="G117" s="206">
        <v>0</v>
      </c>
      <c r="H117" s="206">
        <v>195.4</v>
      </c>
      <c r="I117" s="206">
        <v>183.6</v>
      </c>
      <c r="J117" s="75">
        <v>0</v>
      </c>
      <c r="K117" s="75">
        <v>0</v>
      </c>
      <c r="L117" s="74">
        <v>0</v>
      </c>
      <c r="M117" s="74">
        <v>0</v>
      </c>
      <c r="N117" s="75">
        <f t="shared" si="7"/>
        <v>195.4</v>
      </c>
      <c r="O117" s="75">
        <f t="shared" si="8"/>
        <v>183.6</v>
      </c>
      <c r="P117" s="51" t="s">
        <v>966</v>
      </c>
      <c r="Q117" s="195" t="s">
        <v>387</v>
      </c>
      <c r="R117" s="195" t="s">
        <v>166</v>
      </c>
      <c r="S117" s="195">
        <v>4</v>
      </c>
      <c r="T117" s="195">
        <v>4</v>
      </c>
    </row>
    <row r="118" spans="2:20" ht="21.75" customHeight="1">
      <c r="B118" s="72" t="s">
        <v>15</v>
      </c>
      <c r="C118" s="222" t="s">
        <v>978</v>
      </c>
      <c r="D118" s="220">
        <v>0</v>
      </c>
      <c r="E118" s="223">
        <v>0</v>
      </c>
      <c r="F118" s="206">
        <v>0</v>
      </c>
      <c r="G118" s="206">
        <v>0</v>
      </c>
      <c r="H118" s="206">
        <v>74.5</v>
      </c>
      <c r="I118" s="206">
        <v>74.1</v>
      </c>
      <c r="J118" s="61">
        <v>0</v>
      </c>
      <c r="K118" s="61">
        <v>0</v>
      </c>
      <c r="L118" s="227">
        <v>0</v>
      </c>
      <c r="M118" s="227">
        <v>0</v>
      </c>
      <c r="N118" s="61">
        <f t="shared" si="7"/>
        <v>74.5</v>
      </c>
      <c r="O118" s="61">
        <f t="shared" si="8"/>
        <v>74.1</v>
      </c>
      <c r="P118" s="38" t="s">
        <v>967</v>
      </c>
      <c r="Q118" s="195" t="s">
        <v>387</v>
      </c>
      <c r="R118" s="195" t="s">
        <v>166</v>
      </c>
      <c r="S118" s="195">
        <v>2091</v>
      </c>
      <c r="T118" s="195">
        <v>2091</v>
      </c>
    </row>
    <row r="119" spans="2:20" ht="34.5" customHeight="1">
      <c r="B119" s="72" t="s">
        <v>18</v>
      </c>
      <c r="C119" s="222" t="s">
        <v>979</v>
      </c>
      <c r="D119" s="220">
        <v>0</v>
      </c>
      <c r="E119" s="223">
        <v>0</v>
      </c>
      <c r="F119" s="206">
        <v>323.2</v>
      </c>
      <c r="G119" s="206">
        <v>218.1</v>
      </c>
      <c r="H119" s="206">
        <v>17</v>
      </c>
      <c r="I119" s="206">
        <v>11.5</v>
      </c>
      <c r="J119" s="61"/>
      <c r="K119" s="61"/>
      <c r="L119" s="227"/>
      <c r="M119" s="227"/>
      <c r="N119" s="61"/>
      <c r="O119" s="61"/>
      <c r="P119" s="201" t="s">
        <v>968</v>
      </c>
      <c r="Q119" s="195" t="s">
        <v>387</v>
      </c>
      <c r="R119" s="202" t="s">
        <v>166</v>
      </c>
      <c r="S119" s="202">
        <v>4</v>
      </c>
      <c r="T119" s="202">
        <v>4</v>
      </c>
    </row>
    <row r="120" spans="2:20" ht="30.75" customHeight="1">
      <c r="B120" s="221" t="s">
        <v>20</v>
      </c>
      <c r="C120" s="222" t="s">
        <v>980</v>
      </c>
      <c r="D120" s="220">
        <v>64</v>
      </c>
      <c r="E120" s="223">
        <v>64</v>
      </c>
      <c r="F120" s="206">
        <v>0</v>
      </c>
      <c r="G120" s="206">
        <v>0</v>
      </c>
      <c r="H120" s="206">
        <v>7.1</v>
      </c>
      <c r="I120" s="206">
        <v>7</v>
      </c>
      <c r="J120" s="61"/>
      <c r="K120" s="61"/>
      <c r="L120" s="227"/>
      <c r="M120" s="227"/>
      <c r="N120" s="61"/>
      <c r="O120" s="61"/>
      <c r="P120" s="201" t="s">
        <v>969</v>
      </c>
      <c r="Q120" s="201" t="s">
        <v>970</v>
      </c>
      <c r="R120" s="202" t="s">
        <v>166</v>
      </c>
      <c r="S120" s="202">
        <v>4.78</v>
      </c>
      <c r="T120" s="202">
        <v>5.02</v>
      </c>
    </row>
    <row r="121" spans="2:20" ht="20.25" customHeight="1">
      <c r="B121" s="529" t="s">
        <v>173</v>
      </c>
      <c r="C121" s="530"/>
      <c r="D121" s="147">
        <f>D108+D115</f>
        <v>64</v>
      </c>
      <c r="E121" s="147">
        <f>E108+E115</f>
        <v>64</v>
      </c>
      <c r="F121" s="224">
        <f aca="true" t="shared" si="9" ref="F121:O121">F108+F115</f>
        <v>323.2</v>
      </c>
      <c r="G121" s="224">
        <f t="shared" si="9"/>
        <v>218.1</v>
      </c>
      <c r="H121" s="224">
        <f t="shared" si="9"/>
        <v>837.9000000000001</v>
      </c>
      <c r="I121" s="224">
        <f t="shared" si="9"/>
        <v>813.5999999999999</v>
      </c>
      <c r="J121" s="225">
        <v>0</v>
      </c>
      <c r="K121" s="225">
        <v>0</v>
      </c>
      <c r="L121" s="224">
        <f t="shared" si="9"/>
        <v>0</v>
      </c>
      <c r="M121" s="224">
        <f t="shared" si="9"/>
        <v>0</v>
      </c>
      <c r="N121" s="224">
        <f t="shared" si="9"/>
        <v>1225.1</v>
      </c>
      <c r="O121" s="226">
        <f t="shared" si="9"/>
        <v>1095.7</v>
      </c>
      <c r="P121" s="148"/>
      <c r="Q121" s="202"/>
      <c r="R121" s="217"/>
      <c r="S121" s="217"/>
      <c r="T121" s="217"/>
    </row>
    <row r="122" spans="2:20" ht="27.75" customHeight="1">
      <c r="B122" s="307" t="s">
        <v>1408</v>
      </c>
      <c r="C122" s="313"/>
      <c r="D122" s="313"/>
      <c r="E122" s="313"/>
      <c r="F122" s="31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4"/>
    </row>
    <row r="123" spans="2:25" ht="27" customHeight="1">
      <c r="B123" s="526" t="s">
        <v>227</v>
      </c>
      <c r="C123" s="527"/>
      <c r="D123" s="527"/>
      <c r="E123" s="527"/>
      <c r="F123" s="527"/>
      <c r="G123" s="527"/>
      <c r="H123" s="527"/>
      <c r="I123" s="527"/>
      <c r="J123" s="527"/>
      <c r="K123" s="527"/>
      <c r="L123" s="527"/>
      <c r="M123" s="527"/>
      <c r="N123" s="527"/>
      <c r="O123" s="528"/>
      <c r="T123" s="149"/>
      <c r="U123" s="68"/>
      <c r="V123" s="68"/>
      <c r="W123" s="68"/>
      <c r="X123" s="68"/>
      <c r="Y123" s="68"/>
    </row>
    <row r="124" spans="2:25" s="9" customFormat="1" ht="39" customHeight="1">
      <c r="B124" s="37" t="s">
        <v>117</v>
      </c>
      <c r="C124" s="64" t="s">
        <v>229</v>
      </c>
      <c r="D124" s="60">
        <v>0</v>
      </c>
      <c r="E124" s="60">
        <v>0</v>
      </c>
      <c r="F124" s="207">
        <v>53228</v>
      </c>
      <c r="G124" s="207">
        <v>48502.5</v>
      </c>
      <c r="H124" s="207">
        <v>24678.9</v>
      </c>
      <c r="I124" s="207">
        <v>24304.000000000004</v>
      </c>
      <c r="J124" s="60">
        <v>0</v>
      </c>
      <c r="K124" s="60">
        <v>0</v>
      </c>
      <c r="L124" s="207">
        <v>208</v>
      </c>
      <c r="M124" s="207">
        <v>203.5</v>
      </c>
      <c r="N124" s="33">
        <f>D124+F124+H124+L124</f>
        <v>78114.9</v>
      </c>
      <c r="O124" s="33">
        <f>E124+G124+I124+M124</f>
        <v>73010</v>
      </c>
      <c r="P124" s="51" t="s">
        <v>231</v>
      </c>
      <c r="Q124" s="51" t="s">
        <v>128</v>
      </c>
      <c r="R124" s="52" t="s">
        <v>232</v>
      </c>
      <c r="S124" s="52">
        <v>93</v>
      </c>
      <c r="T124" s="52">
        <v>102</v>
      </c>
      <c r="U124" s="68"/>
      <c r="V124" s="68"/>
      <c r="W124" s="68"/>
      <c r="X124" s="68"/>
      <c r="Y124" s="68"/>
    </row>
    <row r="125" spans="2:25" ht="38.25" customHeight="1">
      <c r="B125" s="56" t="s">
        <v>9</v>
      </c>
      <c r="C125" s="56" t="s">
        <v>187</v>
      </c>
      <c r="D125" s="57">
        <v>0</v>
      </c>
      <c r="E125" s="57">
        <v>0</v>
      </c>
      <c r="F125" s="206">
        <v>53228</v>
      </c>
      <c r="G125" s="206">
        <v>48502.5</v>
      </c>
      <c r="H125" s="206">
        <v>24678.9</v>
      </c>
      <c r="I125" s="206">
        <v>24304.000000000004</v>
      </c>
      <c r="J125" s="58">
        <v>0</v>
      </c>
      <c r="K125" s="58">
        <v>0</v>
      </c>
      <c r="L125" s="206">
        <v>208</v>
      </c>
      <c r="M125" s="206">
        <v>203.5</v>
      </c>
      <c r="N125" s="62">
        <f aca="true" t="shared" si="10" ref="N125:N137">F125+H125+L125</f>
        <v>78114.9</v>
      </c>
      <c r="O125" s="62">
        <f aca="true" t="shared" si="11" ref="O125:O137">G125+I125+M125</f>
        <v>73010</v>
      </c>
      <c r="P125" s="51" t="s">
        <v>233</v>
      </c>
      <c r="Q125" s="51" t="s">
        <v>128</v>
      </c>
      <c r="R125" s="52" t="s">
        <v>234</v>
      </c>
      <c r="S125" s="52">
        <v>12.3</v>
      </c>
      <c r="T125" s="52">
        <v>12.3</v>
      </c>
      <c r="U125" s="68"/>
      <c r="V125" s="68"/>
      <c r="W125" s="68"/>
      <c r="X125" s="68"/>
      <c r="Y125" s="68"/>
    </row>
    <row r="126" spans="2:20" ht="24.75" customHeight="1">
      <c r="B126" s="47" t="s">
        <v>188</v>
      </c>
      <c r="C126" s="45" t="s">
        <v>189</v>
      </c>
      <c r="D126" s="54">
        <v>0</v>
      </c>
      <c r="E126" s="54">
        <v>0</v>
      </c>
      <c r="F126" s="206">
        <v>0</v>
      </c>
      <c r="G126" s="206">
        <v>0</v>
      </c>
      <c r="H126" s="206">
        <v>0</v>
      </c>
      <c r="I126" s="206">
        <v>0</v>
      </c>
      <c r="J126" s="58">
        <v>0</v>
      </c>
      <c r="K126" s="58">
        <v>0</v>
      </c>
      <c r="L126" s="206">
        <v>0</v>
      </c>
      <c r="M126" s="206">
        <v>0</v>
      </c>
      <c r="N126" s="61">
        <f t="shared" si="10"/>
        <v>0</v>
      </c>
      <c r="O126" s="61">
        <f t="shared" si="11"/>
        <v>0</v>
      </c>
      <c r="P126" s="51" t="s">
        <v>193</v>
      </c>
      <c r="Q126" s="51" t="s">
        <v>128</v>
      </c>
      <c r="R126" s="52" t="s">
        <v>235</v>
      </c>
      <c r="S126" s="52">
        <v>7.1</v>
      </c>
      <c r="T126" s="52">
        <v>14</v>
      </c>
    </row>
    <row r="127" spans="2:20" ht="38.25" customHeight="1">
      <c r="B127" s="47" t="s">
        <v>190</v>
      </c>
      <c r="C127" s="45" t="s">
        <v>191</v>
      </c>
      <c r="D127" s="54">
        <v>0</v>
      </c>
      <c r="E127" s="54">
        <v>0</v>
      </c>
      <c r="F127" s="206">
        <v>53228</v>
      </c>
      <c r="G127" s="206">
        <v>48502.5</v>
      </c>
      <c r="H127" s="206">
        <v>21564</v>
      </c>
      <c r="I127" s="206">
        <v>21208.4</v>
      </c>
      <c r="J127" s="58">
        <v>0</v>
      </c>
      <c r="K127" s="58">
        <v>0</v>
      </c>
      <c r="L127" s="206">
        <v>0</v>
      </c>
      <c r="M127" s="206">
        <v>0</v>
      </c>
      <c r="N127" s="61">
        <f t="shared" si="10"/>
        <v>74792</v>
      </c>
      <c r="O127" s="61">
        <f t="shared" si="11"/>
        <v>69710.9</v>
      </c>
      <c r="P127" s="38" t="s">
        <v>971</v>
      </c>
      <c r="Q127" s="38" t="s">
        <v>387</v>
      </c>
      <c r="R127" s="218" t="s">
        <v>166</v>
      </c>
      <c r="S127" s="218">
        <v>1</v>
      </c>
      <c r="T127" s="218">
        <v>1</v>
      </c>
    </row>
    <row r="128" spans="2:20" ht="36" customHeight="1">
      <c r="B128" s="47" t="s">
        <v>192</v>
      </c>
      <c r="C128" s="45" t="s">
        <v>193</v>
      </c>
      <c r="D128" s="54">
        <v>0</v>
      </c>
      <c r="E128" s="54">
        <v>0</v>
      </c>
      <c r="F128" s="206">
        <v>0</v>
      </c>
      <c r="G128" s="206">
        <v>0</v>
      </c>
      <c r="H128" s="206">
        <v>1147.2</v>
      </c>
      <c r="I128" s="206">
        <v>1134.7</v>
      </c>
      <c r="J128" s="58">
        <v>0</v>
      </c>
      <c r="K128" s="58">
        <v>0</v>
      </c>
      <c r="L128" s="206">
        <v>188</v>
      </c>
      <c r="M128" s="206">
        <v>184</v>
      </c>
      <c r="N128" s="61">
        <f t="shared" si="10"/>
        <v>1335.2</v>
      </c>
      <c r="O128" s="61">
        <f t="shared" si="11"/>
        <v>1318.7</v>
      </c>
      <c r="P128" s="38" t="s">
        <v>972</v>
      </c>
      <c r="Q128" s="38" t="s">
        <v>964</v>
      </c>
      <c r="R128" s="218" t="s">
        <v>166</v>
      </c>
      <c r="S128" s="218">
        <v>101</v>
      </c>
      <c r="T128" s="218">
        <v>33</v>
      </c>
    </row>
    <row r="129" spans="2:20" ht="24" customHeight="1">
      <c r="B129" s="47" t="s">
        <v>194</v>
      </c>
      <c r="C129" s="45" t="s">
        <v>195</v>
      </c>
      <c r="D129" s="54">
        <v>0</v>
      </c>
      <c r="E129" s="54">
        <v>0</v>
      </c>
      <c r="F129" s="206">
        <v>0</v>
      </c>
      <c r="G129" s="206">
        <v>0</v>
      </c>
      <c r="H129" s="206">
        <v>0</v>
      </c>
      <c r="I129" s="206">
        <v>0</v>
      </c>
      <c r="J129" s="58">
        <v>0</v>
      </c>
      <c r="K129" s="58">
        <v>0</v>
      </c>
      <c r="L129" s="206">
        <v>0</v>
      </c>
      <c r="M129" s="206">
        <v>0</v>
      </c>
      <c r="N129" s="61">
        <f t="shared" si="10"/>
        <v>0</v>
      </c>
      <c r="O129" s="61">
        <f t="shared" si="11"/>
        <v>0</v>
      </c>
      <c r="P129" s="315" t="s">
        <v>973</v>
      </c>
      <c r="Q129" s="315" t="s">
        <v>964</v>
      </c>
      <c r="R129" s="358" t="s">
        <v>166</v>
      </c>
      <c r="S129" s="358">
        <v>101</v>
      </c>
      <c r="T129" s="358">
        <v>93</v>
      </c>
    </row>
    <row r="130" spans="2:20" ht="40.5" customHeight="1">
      <c r="B130" s="47" t="s">
        <v>196</v>
      </c>
      <c r="C130" s="45" t="s">
        <v>197</v>
      </c>
      <c r="D130" s="54">
        <v>0</v>
      </c>
      <c r="E130" s="54">
        <v>0</v>
      </c>
      <c r="F130" s="206">
        <v>0</v>
      </c>
      <c r="G130" s="206">
        <v>0</v>
      </c>
      <c r="H130" s="206">
        <v>1967.7</v>
      </c>
      <c r="I130" s="206">
        <v>1960.9</v>
      </c>
      <c r="J130" s="58">
        <v>0</v>
      </c>
      <c r="K130" s="58">
        <v>0</v>
      </c>
      <c r="L130" s="206">
        <v>20</v>
      </c>
      <c r="M130" s="206">
        <v>19.5</v>
      </c>
      <c r="N130" s="61">
        <f t="shared" si="10"/>
        <v>1987.7</v>
      </c>
      <c r="O130" s="61">
        <f t="shared" si="11"/>
        <v>1980.4</v>
      </c>
      <c r="P130" s="316"/>
      <c r="Q130" s="316"/>
      <c r="R130" s="359"/>
      <c r="S130" s="359"/>
      <c r="T130" s="359"/>
    </row>
    <row r="131" spans="2:20" ht="51.75" customHeight="1">
      <c r="B131" s="59" t="s">
        <v>119</v>
      </c>
      <c r="C131" s="18" t="s">
        <v>230</v>
      </c>
      <c r="D131" s="55">
        <v>0</v>
      </c>
      <c r="E131" s="55">
        <v>0</v>
      </c>
      <c r="F131" s="207">
        <v>0</v>
      </c>
      <c r="G131" s="207">
        <v>0</v>
      </c>
      <c r="H131" s="207">
        <v>20</v>
      </c>
      <c r="I131" s="207">
        <v>19.8</v>
      </c>
      <c r="J131" s="16">
        <v>0</v>
      </c>
      <c r="K131" s="16">
        <v>0</v>
      </c>
      <c r="L131" s="207">
        <v>0</v>
      </c>
      <c r="M131" s="207">
        <v>0</v>
      </c>
      <c r="N131" s="33">
        <f t="shared" si="10"/>
        <v>20</v>
      </c>
      <c r="O131" s="33">
        <f t="shared" si="11"/>
        <v>19.8</v>
      </c>
      <c r="P131" s="50" t="s">
        <v>204</v>
      </c>
      <c r="Q131" s="50" t="s">
        <v>236</v>
      </c>
      <c r="R131" s="66" t="s">
        <v>237</v>
      </c>
      <c r="S131" s="66">
        <v>80</v>
      </c>
      <c r="T131" s="66">
        <v>100</v>
      </c>
    </row>
    <row r="132" spans="2:20" ht="33.75" customHeight="1">
      <c r="B132" s="45" t="s">
        <v>11</v>
      </c>
      <c r="C132" s="45" t="s">
        <v>198</v>
      </c>
      <c r="D132" s="54">
        <v>0</v>
      </c>
      <c r="E132" s="54">
        <v>0</v>
      </c>
      <c r="F132" s="206">
        <v>0</v>
      </c>
      <c r="G132" s="206">
        <v>0</v>
      </c>
      <c r="H132" s="206">
        <v>20</v>
      </c>
      <c r="I132" s="206">
        <v>19.8</v>
      </c>
      <c r="J132" s="58">
        <v>0</v>
      </c>
      <c r="K132" s="58">
        <v>0</v>
      </c>
      <c r="L132" s="206">
        <v>0</v>
      </c>
      <c r="M132" s="206">
        <v>0</v>
      </c>
      <c r="N132" s="33">
        <f t="shared" si="10"/>
        <v>20</v>
      </c>
      <c r="O132" s="65">
        <f t="shared" si="11"/>
        <v>19.8</v>
      </c>
      <c r="P132" s="325" t="s">
        <v>238</v>
      </c>
      <c r="Q132" s="325" t="s">
        <v>239</v>
      </c>
      <c r="R132" s="329">
        <v>1.43</v>
      </c>
      <c r="S132" s="329">
        <v>0.97</v>
      </c>
      <c r="T132" s="329">
        <v>0.97</v>
      </c>
    </row>
    <row r="133" spans="2:20" ht="25.5" customHeight="1">
      <c r="B133" s="47" t="s">
        <v>199</v>
      </c>
      <c r="C133" s="45" t="s">
        <v>200</v>
      </c>
      <c r="D133" s="54">
        <v>0</v>
      </c>
      <c r="E133" s="54">
        <v>0</v>
      </c>
      <c r="F133" s="206">
        <v>0</v>
      </c>
      <c r="G133" s="206">
        <v>0</v>
      </c>
      <c r="H133" s="206">
        <v>0</v>
      </c>
      <c r="I133" s="206">
        <v>0</v>
      </c>
      <c r="J133" s="58">
        <v>0</v>
      </c>
      <c r="K133" s="58">
        <v>0</v>
      </c>
      <c r="L133" s="206">
        <v>0</v>
      </c>
      <c r="M133" s="206">
        <v>0</v>
      </c>
      <c r="N133" s="33">
        <f t="shared" si="10"/>
        <v>0</v>
      </c>
      <c r="O133" s="65">
        <f t="shared" si="11"/>
        <v>0</v>
      </c>
      <c r="P133" s="354"/>
      <c r="Q133" s="354"/>
      <c r="R133" s="330"/>
      <c r="S133" s="330"/>
      <c r="T133" s="330"/>
    </row>
    <row r="134" spans="2:20" ht="14.25" customHeight="1">
      <c r="B134" s="47" t="s">
        <v>201</v>
      </c>
      <c r="C134" s="45" t="s">
        <v>202</v>
      </c>
      <c r="D134" s="54">
        <v>0</v>
      </c>
      <c r="E134" s="54">
        <v>0</v>
      </c>
      <c r="F134" s="206">
        <v>0</v>
      </c>
      <c r="G134" s="206">
        <v>0</v>
      </c>
      <c r="H134" s="206">
        <v>0</v>
      </c>
      <c r="I134" s="206">
        <v>0</v>
      </c>
      <c r="J134" s="58">
        <v>0</v>
      </c>
      <c r="K134" s="58">
        <v>0</v>
      </c>
      <c r="L134" s="206">
        <v>0</v>
      </c>
      <c r="M134" s="206">
        <v>0</v>
      </c>
      <c r="N134" s="33">
        <f t="shared" si="10"/>
        <v>0</v>
      </c>
      <c r="O134" s="65">
        <f t="shared" si="11"/>
        <v>0</v>
      </c>
      <c r="P134" s="355"/>
      <c r="Q134" s="355"/>
      <c r="R134" s="331"/>
      <c r="S134" s="331"/>
      <c r="T134" s="331"/>
    </row>
    <row r="135" spans="2:21" ht="30.75" customHeight="1">
      <c r="B135" s="47" t="s">
        <v>203</v>
      </c>
      <c r="C135" s="45" t="s">
        <v>204</v>
      </c>
      <c r="D135" s="54">
        <v>0</v>
      </c>
      <c r="E135" s="54">
        <v>0</v>
      </c>
      <c r="F135" s="206">
        <v>0</v>
      </c>
      <c r="G135" s="206">
        <v>0</v>
      </c>
      <c r="H135" s="206">
        <v>0</v>
      </c>
      <c r="I135" s="206">
        <v>0</v>
      </c>
      <c r="J135" s="58">
        <v>0</v>
      </c>
      <c r="K135" s="58">
        <v>0</v>
      </c>
      <c r="L135" s="206">
        <v>0</v>
      </c>
      <c r="M135" s="206">
        <v>0</v>
      </c>
      <c r="N135" s="33">
        <f t="shared" si="10"/>
        <v>0</v>
      </c>
      <c r="O135" s="65">
        <f t="shared" si="11"/>
        <v>0</v>
      </c>
      <c r="P135" s="38" t="s">
        <v>974</v>
      </c>
      <c r="Q135" s="38" t="s">
        <v>948</v>
      </c>
      <c r="R135" s="218">
        <v>100</v>
      </c>
      <c r="S135" s="218">
        <v>130</v>
      </c>
      <c r="T135" s="218">
        <v>130</v>
      </c>
      <c r="U135" s="291"/>
    </row>
    <row r="136" spans="2:20" ht="25.5" customHeight="1">
      <c r="B136" s="47" t="s">
        <v>205</v>
      </c>
      <c r="C136" s="45" t="s">
        <v>206</v>
      </c>
      <c r="D136" s="54">
        <v>0</v>
      </c>
      <c r="E136" s="54">
        <v>0</v>
      </c>
      <c r="F136" s="206">
        <v>0</v>
      </c>
      <c r="G136" s="206">
        <v>0</v>
      </c>
      <c r="H136" s="206">
        <v>20</v>
      </c>
      <c r="I136" s="206">
        <v>19.8</v>
      </c>
      <c r="J136" s="58">
        <v>0</v>
      </c>
      <c r="K136" s="58">
        <v>0</v>
      </c>
      <c r="L136" s="206">
        <v>0</v>
      </c>
      <c r="M136" s="206">
        <v>0</v>
      </c>
      <c r="N136" s="33">
        <f t="shared" si="10"/>
        <v>20</v>
      </c>
      <c r="O136" s="65">
        <f t="shared" si="11"/>
        <v>19.8</v>
      </c>
      <c r="P136" s="315" t="s">
        <v>975</v>
      </c>
      <c r="Q136" s="315" t="s">
        <v>269</v>
      </c>
      <c r="R136" s="358">
        <v>15.9</v>
      </c>
      <c r="S136" s="358">
        <v>16.2</v>
      </c>
      <c r="T136" s="358">
        <v>16.2</v>
      </c>
    </row>
    <row r="137" spans="2:20" ht="26.25" customHeight="1">
      <c r="B137" s="47" t="s">
        <v>207</v>
      </c>
      <c r="C137" s="45" t="s">
        <v>208</v>
      </c>
      <c r="D137" s="54">
        <v>0</v>
      </c>
      <c r="E137" s="54">
        <v>0</v>
      </c>
      <c r="F137" s="206">
        <v>0</v>
      </c>
      <c r="G137" s="206">
        <v>0</v>
      </c>
      <c r="H137" s="206"/>
      <c r="I137" s="206">
        <v>0</v>
      </c>
      <c r="J137" s="58">
        <v>0</v>
      </c>
      <c r="K137" s="58">
        <v>0</v>
      </c>
      <c r="L137" s="206"/>
      <c r="M137" s="206">
        <v>0</v>
      </c>
      <c r="N137" s="33">
        <f t="shared" si="10"/>
        <v>0</v>
      </c>
      <c r="O137" s="65">
        <f t="shared" si="11"/>
        <v>0</v>
      </c>
      <c r="P137" s="534"/>
      <c r="Q137" s="534"/>
      <c r="R137" s="537"/>
      <c r="S137" s="537"/>
      <c r="T137" s="537"/>
    </row>
    <row r="138" spans="2:20" ht="26.25" customHeight="1">
      <c r="B138" s="362" t="s">
        <v>172</v>
      </c>
      <c r="C138" s="363"/>
      <c r="D138" s="80">
        <f>D124+D131</f>
        <v>0</v>
      </c>
      <c r="E138" s="80">
        <f aca="true" t="shared" si="12" ref="E138:O138">E124+E131</f>
        <v>0</v>
      </c>
      <c r="F138" s="80">
        <f t="shared" si="12"/>
        <v>53228</v>
      </c>
      <c r="G138" s="80">
        <f t="shared" si="12"/>
        <v>48502.5</v>
      </c>
      <c r="H138" s="80">
        <f t="shared" si="12"/>
        <v>24698.9</v>
      </c>
      <c r="I138" s="80">
        <f t="shared" si="12"/>
        <v>24323.800000000003</v>
      </c>
      <c r="J138" s="150">
        <v>0</v>
      </c>
      <c r="K138" s="150">
        <v>0</v>
      </c>
      <c r="L138" s="80">
        <f t="shared" si="12"/>
        <v>208</v>
      </c>
      <c r="M138" s="80">
        <f t="shared" si="12"/>
        <v>203.5</v>
      </c>
      <c r="N138" s="80">
        <f t="shared" si="12"/>
        <v>78134.9</v>
      </c>
      <c r="O138" s="81">
        <f t="shared" si="12"/>
        <v>73029.8</v>
      </c>
      <c r="P138" s="219"/>
      <c r="Q138" s="219"/>
      <c r="R138" s="219"/>
      <c r="S138" s="219"/>
      <c r="T138" s="219"/>
    </row>
    <row r="139" spans="2:20" ht="26.25" customHeight="1">
      <c r="B139" s="307" t="s">
        <v>1409</v>
      </c>
      <c r="C139" s="308"/>
      <c r="D139" s="308"/>
      <c r="E139" s="308"/>
      <c r="F139" s="308"/>
      <c r="G139" s="308"/>
      <c r="H139" s="308"/>
      <c r="I139" s="308"/>
      <c r="J139" s="308"/>
      <c r="K139" s="308"/>
      <c r="L139" s="308"/>
      <c r="M139" s="308"/>
      <c r="N139" s="308"/>
      <c r="O139" s="308"/>
      <c r="P139" s="308"/>
      <c r="Q139" s="308"/>
      <c r="R139" s="308"/>
      <c r="S139" s="308"/>
      <c r="T139" s="309"/>
    </row>
    <row r="140" spans="2:20" ht="26.25" customHeight="1">
      <c r="B140" s="360" t="s">
        <v>240</v>
      </c>
      <c r="C140" s="361"/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</row>
    <row r="141" spans="2:43" s="9" customFormat="1" ht="35.25" customHeight="1">
      <c r="B141" s="37" t="s">
        <v>241</v>
      </c>
      <c r="C141" s="67" t="s">
        <v>242</v>
      </c>
      <c r="D141" s="71">
        <v>0</v>
      </c>
      <c r="E141" s="71">
        <v>0</v>
      </c>
      <c r="F141" s="71">
        <v>0</v>
      </c>
      <c r="G141" s="71">
        <v>0</v>
      </c>
      <c r="H141" s="207">
        <v>74</v>
      </c>
      <c r="I141" s="207">
        <v>74</v>
      </c>
      <c r="J141" s="71">
        <v>0</v>
      </c>
      <c r="K141" s="71">
        <v>0</v>
      </c>
      <c r="L141" s="207">
        <v>79.5</v>
      </c>
      <c r="M141" s="207">
        <v>70.5</v>
      </c>
      <c r="N141" s="53">
        <f aca="true" t="shared" si="13" ref="N141:O148">F141+H141+L141</f>
        <v>153.5</v>
      </c>
      <c r="O141" s="70">
        <f t="shared" si="13"/>
        <v>144.5</v>
      </c>
      <c r="P141" s="339" t="s">
        <v>976</v>
      </c>
      <c r="Q141" s="323" t="s">
        <v>128</v>
      </c>
      <c r="R141" s="319" t="s">
        <v>129</v>
      </c>
      <c r="S141" s="319">
        <v>106</v>
      </c>
      <c r="T141" s="319">
        <v>100</v>
      </c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</row>
    <row r="142" spans="2:20" ht="30.75" customHeight="1">
      <c r="B142" s="56" t="s">
        <v>9</v>
      </c>
      <c r="C142" s="56" t="s">
        <v>209</v>
      </c>
      <c r="D142" s="57">
        <v>0</v>
      </c>
      <c r="E142" s="57">
        <v>0</v>
      </c>
      <c r="F142" s="58">
        <v>0</v>
      </c>
      <c r="G142" s="58">
        <v>0</v>
      </c>
      <c r="H142" s="206">
        <v>74</v>
      </c>
      <c r="I142" s="206">
        <v>74</v>
      </c>
      <c r="J142" s="58">
        <v>0</v>
      </c>
      <c r="K142" s="58">
        <v>0</v>
      </c>
      <c r="L142" s="206">
        <v>69.5</v>
      </c>
      <c r="M142" s="206">
        <v>60.5</v>
      </c>
      <c r="N142" s="61">
        <f t="shared" si="13"/>
        <v>143.5</v>
      </c>
      <c r="O142" s="69">
        <f t="shared" si="13"/>
        <v>134.5</v>
      </c>
      <c r="P142" s="340"/>
      <c r="Q142" s="324"/>
      <c r="R142" s="320"/>
      <c r="S142" s="320"/>
      <c r="T142" s="320"/>
    </row>
    <row r="143" spans="2:20" ht="27" customHeight="1">
      <c r="B143" s="45" t="s">
        <v>37</v>
      </c>
      <c r="C143" s="45" t="s">
        <v>210</v>
      </c>
      <c r="D143" s="54">
        <v>0</v>
      </c>
      <c r="E143" s="54">
        <v>0</v>
      </c>
      <c r="F143" s="46">
        <v>0</v>
      </c>
      <c r="G143" s="46">
        <v>0</v>
      </c>
      <c r="H143" s="206">
        <v>0</v>
      </c>
      <c r="I143" s="206">
        <v>0</v>
      </c>
      <c r="J143" s="58">
        <v>0</v>
      </c>
      <c r="K143" s="58">
        <v>0</v>
      </c>
      <c r="L143" s="206">
        <v>10</v>
      </c>
      <c r="M143" s="206">
        <v>10</v>
      </c>
      <c r="N143" s="61">
        <f t="shared" si="13"/>
        <v>10</v>
      </c>
      <c r="O143" s="69">
        <f t="shared" si="13"/>
        <v>10</v>
      </c>
      <c r="P143" s="340"/>
      <c r="Q143" s="324"/>
      <c r="R143" s="320"/>
      <c r="S143" s="320"/>
      <c r="T143" s="320"/>
    </row>
    <row r="144" spans="2:20" ht="14.25" customHeight="1">
      <c r="B144" s="45" t="s">
        <v>39</v>
      </c>
      <c r="C144" s="2" t="s">
        <v>211</v>
      </c>
      <c r="D144" s="54">
        <v>0</v>
      </c>
      <c r="E144" s="54">
        <v>0</v>
      </c>
      <c r="F144" s="46">
        <v>0</v>
      </c>
      <c r="G144" s="46">
        <v>0</v>
      </c>
      <c r="H144" s="206">
        <v>0</v>
      </c>
      <c r="I144" s="206">
        <v>0</v>
      </c>
      <c r="J144" s="58">
        <v>0</v>
      </c>
      <c r="K144" s="58">
        <v>0</v>
      </c>
      <c r="L144" s="206">
        <v>0</v>
      </c>
      <c r="M144" s="206">
        <v>0</v>
      </c>
      <c r="N144" s="61">
        <f t="shared" si="13"/>
        <v>0</v>
      </c>
      <c r="O144" s="69">
        <f t="shared" si="13"/>
        <v>0</v>
      </c>
      <c r="P144" s="340"/>
      <c r="Q144" s="324"/>
      <c r="R144" s="320"/>
      <c r="S144" s="320"/>
      <c r="T144" s="320"/>
    </row>
    <row r="145" spans="2:20" ht="25.5" customHeight="1">
      <c r="B145" s="45" t="s">
        <v>179</v>
      </c>
      <c r="C145" s="45" t="s">
        <v>212</v>
      </c>
      <c r="D145" s="54">
        <v>0</v>
      </c>
      <c r="E145" s="54">
        <v>0</v>
      </c>
      <c r="F145" s="46">
        <v>0</v>
      </c>
      <c r="G145" s="46">
        <v>0</v>
      </c>
      <c r="H145" s="206">
        <v>0</v>
      </c>
      <c r="I145" s="206">
        <v>0</v>
      </c>
      <c r="J145" s="58">
        <v>0</v>
      </c>
      <c r="K145" s="58">
        <v>0</v>
      </c>
      <c r="L145" s="206">
        <v>0</v>
      </c>
      <c r="M145" s="206">
        <v>0</v>
      </c>
      <c r="N145" s="61">
        <f t="shared" si="13"/>
        <v>0</v>
      </c>
      <c r="O145" s="69">
        <f t="shared" si="13"/>
        <v>0</v>
      </c>
      <c r="P145" s="340"/>
      <c r="Q145" s="324"/>
      <c r="R145" s="320"/>
      <c r="S145" s="320"/>
      <c r="T145" s="320"/>
    </row>
    <row r="146" spans="2:20" ht="14.25" customHeight="1">
      <c r="B146" s="45" t="s">
        <v>181</v>
      </c>
      <c r="C146" s="45" t="s">
        <v>213</v>
      </c>
      <c r="D146" s="54">
        <v>0</v>
      </c>
      <c r="E146" s="54">
        <v>0</v>
      </c>
      <c r="F146" s="74">
        <v>0</v>
      </c>
      <c r="G146" s="74">
        <v>0</v>
      </c>
      <c r="H146" s="206">
        <v>0</v>
      </c>
      <c r="I146" s="206">
        <v>0</v>
      </c>
      <c r="J146" s="58">
        <v>0</v>
      </c>
      <c r="K146" s="58">
        <v>0</v>
      </c>
      <c r="L146" s="206">
        <v>0</v>
      </c>
      <c r="M146" s="206">
        <v>0</v>
      </c>
      <c r="N146" s="75">
        <f t="shared" si="13"/>
        <v>0</v>
      </c>
      <c r="O146" s="69">
        <f t="shared" si="13"/>
        <v>0</v>
      </c>
      <c r="P146" s="340"/>
      <c r="Q146" s="324"/>
      <c r="R146" s="320"/>
      <c r="S146" s="320"/>
      <c r="T146" s="320"/>
    </row>
    <row r="147" spans="2:20" ht="27" customHeight="1">
      <c r="B147" s="18" t="s">
        <v>136</v>
      </c>
      <c r="C147" s="18" t="s">
        <v>243</v>
      </c>
      <c r="D147" s="55">
        <v>0</v>
      </c>
      <c r="E147" s="77">
        <v>0</v>
      </c>
      <c r="F147" s="33">
        <v>0</v>
      </c>
      <c r="G147" s="33">
        <v>0</v>
      </c>
      <c r="H147" s="207">
        <v>0</v>
      </c>
      <c r="I147" s="207">
        <v>0</v>
      </c>
      <c r="J147" s="16">
        <v>0</v>
      </c>
      <c r="K147" s="16">
        <v>0</v>
      </c>
      <c r="L147" s="207">
        <v>10</v>
      </c>
      <c r="M147" s="207">
        <v>0</v>
      </c>
      <c r="N147" s="33">
        <f t="shared" si="13"/>
        <v>10</v>
      </c>
      <c r="O147" s="33">
        <f t="shared" si="13"/>
        <v>0</v>
      </c>
      <c r="P147" s="364" t="s">
        <v>246</v>
      </c>
      <c r="Q147" s="337" t="s">
        <v>245</v>
      </c>
      <c r="R147" s="335" t="s">
        <v>4</v>
      </c>
      <c r="S147" s="335">
        <v>0</v>
      </c>
      <c r="T147" s="335">
        <v>0</v>
      </c>
    </row>
    <row r="148" spans="2:20" ht="27" customHeight="1">
      <c r="B148" s="72" t="s">
        <v>11</v>
      </c>
      <c r="C148" s="72" t="s">
        <v>214</v>
      </c>
      <c r="D148" s="73">
        <v>0</v>
      </c>
      <c r="E148" s="73">
        <v>0</v>
      </c>
      <c r="F148" s="78">
        <v>0</v>
      </c>
      <c r="G148" s="78">
        <v>0</v>
      </c>
      <c r="H148" s="206">
        <v>0</v>
      </c>
      <c r="I148" s="206">
        <v>0</v>
      </c>
      <c r="J148" s="58">
        <v>0</v>
      </c>
      <c r="K148" s="58">
        <v>0</v>
      </c>
      <c r="L148" s="206">
        <v>10</v>
      </c>
      <c r="M148" s="206">
        <v>0</v>
      </c>
      <c r="N148" s="62">
        <f t="shared" si="13"/>
        <v>10</v>
      </c>
      <c r="O148" s="61">
        <f t="shared" si="13"/>
        <v>0</v>
      </c>
      <c r="P148" s="365"/>
      <c r="Q148" s="338"/>
      <c r="R148" s="336"/>
      <c r="S148" s="336"/>
      <c r="T148" s="336"/>
    </row>
    <row r="149" spans="2:20" ht="26.25" customHeight="1">
      <c r="B149" s="397" t="s">
        <v>244</v>
      </c>
      <c r="C149" s="397"/>
      <c r="D149" s="79">
        <f>D141+D147</f>
        <v>0</v>
      </c>
      <c r="E149" s="79">
        <f aca="true" t="shared" si="14" ref="E149:N149">E141+E147</f>
        <v>0</v>
      </c>
      <c r="F149" s="79">
        <f t="shared" si="14"/>
        <v>0</v>
      </c>
      <c r="G149" s="79">
        <f t="shared" si="14"/>
        <v>0</v>
      </c>
      <c r="H149" s="79">
        <f t="shared" si="14"/>
        <v>74</v>
      </c>
      <c r="I149" s="79">
        <f t="shared" si="14"/>
        <v>74</v>
      </c>
      <c r="J149" s="136">
        <v>0</v>
      </c>
      <c r="K149" s="136">
        <v>0</v>
      </c>
      <c r="L149" s="79">
        <f t="shared" si="14"/>
        <v>89.5</v>
      </c>
      <c r="M149" s="79">
        <f t="shared" si="14"/>
        <v>70.5</v>
      </c>
      <c r="N149" s="79">
        <f t="shared" si="14"/>
        <v>163.5</v>
      </c>
      <c r="O149" s="79">
        <f>O141+O147</f>
        <v>144.5</v>
      </c>
      <c r="P149" s="9"/>
      <c r="Q149" s="9"/>
      <c r="R149" s="9"/>
      <c r="S149" s="9"/>
      <c r="T149" s="9"/>
    </row>
    <row r="150" spans="2:20" ht="26.25" customHeight="1">
      <c r="B150" s="332" t="s">
        <v>1410</v>
      </c>
      <c r="C150" s="333"/>
      <c r="D150" s="333"/>
      <c r="E150" s="333"/>
      <c r="F150" s="333"/>
      <c r="G150" s="333"/>
      <c r="H150" s="333"/>
      <c r="I150" s="333"/>
      <c r="J150" s="333"/>
      <c r="K150" s="333"/>
      <c r="L150" s="333"/>
      <c r="M150" s="333"/>
      <c r="N150" s="333"/>
      <c r="O150" s="333"/>
      <c r="P150" s="333"/>
      <c r="Q150" s="333"/>
      <c r="R150" s="333"/>
      <c r="S150" s="333"/>
      <c r="T150" s="334"/>
    </row>
    <row r="151" spans="2:20" ht="27.75" customHeight="1">
      <c r="B151" s="347" t="s">
        <v>247</v>
      </c>
      <c r="C151" s="348"/>
      <c r="D151" s="348"/>
      <c r="E151" s="348"/>
      <c r="F151" s="348"/>
      <c r="G151" s="348"/>
      <c r="H151" s="348"/>
      <c r="I151" s="348"/>
      <c r="J151" s="348"/>
      <c r="K151" s="348"/>
      <c r="L151" s="348"/>
      <c r="M151" s="348"/>
      <c r="N151" s="348"/>
      <c r="O151" s="348"/>
      <c r="P151" s="348"/>
      <c r="Q151" s="348"/>
      <c r="R151" s="348"/>
      <c r="S151" s="348"/>
      <c r="T151" s="348"/>
    </row>
    <row r="152" spans="2:21" ht="78.75" customHeight="1">
      <c r="B152" s="15" t="s">
        <v>117</v>
      </c>
      <c r="C152" s="15" t="s">
        <v>248</v>
      </c>
      <c r="D152" s="87">
        <v>0</v>
      </c>
      <c r="E152" s="87">
        <v>0</v>
      </c>
      <c r="F152" s="207">
        <v>326</v>
      </c>
      <c r="G152" s="207">
        <v>326</v>
      </c>
      <c r="H152" s="207">
        <v>43406.99999999999</v>
      </c>
      <c r="I152" s="207">
        <v>42977.3</v>
      </c>
      <c r="J152" s="16">
        <v>0</v>
      </c>
      <c r="K152" s="16">
        <v>0</v>
      </c>
      <c r="L152" s="207">
        <v>182.5</v>
      </c>
      <c r="M152" s="207">
        <v>117</v>
      </c>
      <c r="N152" s="36">
        <f>F152+H152+L152</f>
        <v>43915.49999999999</v>
      </c>
      <c r="O152" s="36">
        <f>G152+I152+M152</f>
        <v>43420.3</v>
      </c>
      <c r="P152" s="50" t="s">
        <v>977</v>
      </c>
      <c r="Q152" s="50" t="s">
        <v>128</v>
      </c>
      <c r="R152" s="66">
        <v>80.2</v>
      </c>
      <c r="S152" s="66">
        <v>91.1</v>
      </c>
      <c r="T152" s="66">
        <v>69.83</v>
      </c>
      <c r="U152" s="292"/>
    </row>
    <row r="153" spans="2:20" ht="37.5" customHeight="1">
      <c r="B153" s="45" t="s">
        <v>9</v>
      </c>
      <c r="C153" s="45" t="s">
        <v>215</v>
      </c>
      <c r="D153" s="54">
        <v>0</v>
      </c>
      <c r="E153" s="54">
        <v>0</v>
      </c>
      <c r="F153" s="206">
        <v>128.6</v>
      </c>
      <c r="G153" s="206">
        <v>128.6</v>
      </c>
      <c r="H153" s="206">
        <v>16204.8</v>
      </c>
      <c r="I153" s="206">
        <v>15833.2</v>
      </c>
      <c r="J153" s="46">
        <v>0</v>
      </c>
      <c r="K153" s="46">
        <v>0</v>
      </c>
      <c r="L153" s="206">
        <v>0</v>
      </c>
      <c r="M153" s="206">
        <v>0</v>
      </c>
      <c r="N153" s="61">
        <f aca="true" t="shared" si="15" ref="N153:N160">F153+H153+L153</f>
        <v>16333.4</v>
      </c>
      <c r="O153" s="61">
        <f aca="true" t="shared" si="16" ref="O153:O160">G153+I153+M153</f>
        <v>15961.800000000001</v>
      </c>
      <c r="P153" s="339" t="s">
        <v>252</v>
      </c>
      <c r="Q153" s="339" t="s">
        <v>128</v>
      </c>
      <c r="R153" s="352">
        <v>87.5</v>
      </c>
      <c r="S153" s="352">
        <v>100</v>
      </c>
      <c r="T153" s="352">
        <v>77.14</v>
      </c>
    </row>
    <row r="154" spans="2:20" ht="14.25" customHeight="1">
      <c r="B154" s="45" t="s">
        <v>37</v>
      </c>
      <c r="C154" s="45" t="s">
        <v>216</v>
      </c>
      <c r="D154" s="54">
        <v>0</v>
      </c>
      <c r="E154" s="54">
        <v>0</v>
      </c>
      <c r="F154" s="206">
        <v>115.9</v>
      </c>
      <c r="G154" s="206">
        <v>115.9</v>
      </c>
      <c r="H154" s="206">
        <v>15285.3</v>
      </c>
      <c r="I154" s="206">
        <v>15254.7</v>
      </c>
      <c r="J154" s="46">
        <v>0</v>
      </c>
      <c r="K154" s="46">
        <v>0</v>
      </c>
      <c r="L154" s="206">
        <v>72</v>
      </c>
      <c r="M154" s="206">
        <v>19.2</v>
      </c>
      <c r="N154" s="61">
        <f t="shared" si="15"/>
        <v>15473.199999999999</v>
      </c>
      <c r="O154" s="61">
        <f t="shared" si="16"/>
        <v>15389.800000000001</v>
      </c>
      <c r="P154" s="340"/>
      <c r="Q154" s="340"/>
      <c r="R154" s="353"/>
      <c r="S154" s="353"/>
      <c r="T154" s="353"/>
    </row>
    <row r="155" spans="2:20" ht="24" customHeight="1">
      <c r="B155" s="45" t="s">
        <v>39</v>
      </c>
      <c r="C155" s="45" t="s">
        <v>217</v>
      </c>
      <c r="D155" s="54">
        <v>0</v>
      </c>
      <c r="E155" s="54">
        <v>0</v>
      </c>
      <c r="F155" s="206">
        <v>48.2</v>
      </c>
      <c r="G155" s="206">
        <v>48.2</v>
      </c>
      <c r="H155" s="206">
        <v>5996.5</v>
      </c>
      <c r="I155" s="206">
        <v>5970.3</v>
      </c>
      <c r="J155" s="46">
        <v>0</v>
      </c>
      <c r="K155" s="46">
        <v>0</v>
      </c>
      <c r="L155" s="206">
        <v>0</v>
      </c>
      <c r="M155" s="206">
        <v>0</v>
      </c>
      <c r="N155" s="61">
        <f t="shared" si="15"/>
        <v>6044.7</v>
      </c>
      <c r="O155" s="61">
        <f t="shared" si="16"/>
        <v>6018.5</v>
      </c>
      <c r="P155" s="340"/>
      <c r="Q155" s="340"/>
      <c r="R155" s="353"/>
      <c r="S155" s="353"/>
      <c r="T155" s="353"/>
    </row>
    <row r="156" spans="2:20" ht="24.75" customHeight="1">
      <c r="B156" s="45" t="s">
        <v>179</v>
      </c>
      <c r="C156" s="45" t="s">
        <v>218</v>
      </c>
      <c r="D156" s="54">
        <v>0</v>
      </c>
      <c r="E156" s="54">
        <v>0</v>
      </c>
      <c r="F156" s="206">
        <v>33.3</v>
      </c>
      <c r="G156" s="206">
        <v>33.3</v>
      </c>
      <c r="H156" s="206">
        <v>3292.7</v>
      </c>
      <c r="I156" s="206">
        <v>3292.7</v>
      </c>
      <c r="J156" s="46">
        <v>0</v>
      </c>
      <c r="K156" s="46">
        <v>0</v>
      </c>
      <c r="L156" s="206">
        <v>110.5</v>
      </c>
      <c r="M156" s="206">
        <v>97.8</v>
      </c>
      <c r="N156" s="61">
        <f t="shared" si="15"/>
        <v>3436.5</v>
      </c>
      <c r="O156" s="61">
        <f t="shared" si="16"/>
        <v>3423.8</v>
      </c>
      <c r="P156" s="340"/>
      <c r="Q156" s="340"/>
      <c r="R156" s="353"/>
      <c r="S156" s="353"/>
      <c r="T156" s="353"/>
    </row>
    <row r="157" spans="2:20" ht="14.25" customHeight="1">
      <c r="B157" s="45" t="s">
        <v>181</v>
      </c>
      <c r="C157" s="45" t="s">
        <v>221</v>
      </c>
      <c r="D157" s="54">
        <v>0</v>
      </c>
      <c r="E157" s="54">
        <v>0</v>
      </c>
      <c r="F157" s="206"/>
      <c r="G157" s="206">
        <v>0</v>
      </c>
      <c r="H157" s="206"/>
      <c r="I157" s="206">
        <v>0</v>
      </c>
      <c r="J157" s="46">
        <v>0</v>
      </c>
      <c r="K157" s="46">
        <v>0</v>
      </c>
      <c r="L157" s="206"/>
      <c r="M157" s="206">
        <v>0</v>
      </c>
      <c r="N157" s="61">
        <f t="shared" si="15"/>
        <v>0</v>
      </c>
      <c r="O157" s="61">
        <f t="shared" si="16"/>
        <v>0</v>
      </c>
      <c r="P157" s="340"/>
      <c r="Q157" s="340"/>
      <c r="R157" s="353"/>
      <c r="S157" s="353"/>
      <c r="T157" s="353"/>
    </row>
    <row r="158" spans="2:20" ht="31.5" customHeight="1">
      <c r="B158" s="45" t="s">
        <v>183</v>
      </c>
      <c r="C158" s="45" t="s">
        <v>219</v>
      </c>
      <c r="D158" s="54">
        <v>0</v>
      </c>
      <c r="E158" s="54">
        <v>0</v>
      </c>
      <c r="F158" s="206">
        <v>0</v>
      </c>
      <c r="G158" s="206">
        <v>0</v>
      </c>
      <c r="H158" s="206">
        <v>2627.7</v>
      </c>
      <c r="I158" s="206">
        <v>2626.4</v>
      </c>
      <c r="J158" s="46">
        <v>0</v>
      </c>
      <c r="K158" s="46">
        <v>0</v>
      </c>
      <c r="L158" s="206">
        <v>0</v>
      </c>
      <c r="M158" s="206">
        <v>0</v>
      </c>
      <c r="N158" s="61">
        <f t="shared" si="15"/>
        <v>2627.7</v>
      </c>
      <c r="O158" s="61">
        <f t="shared" si="16"/>
        <v>2626.4</v>
      </c>
      <c r="P158" s="340"/>
      <c r="Q158" s="340"/>
      <c r="R158" s="353"/>
      <c r="S158" s="353"/>
      <c r="T158" s="353"/>
    </row>
    <row r="159" spans="2:20" ht="30.75" customHeight="1">
      <c r="B159" s="18" t="s">
        <v>119</v>
      </c>
      <c r="C159" s="18" t="s">
        <v>220</v>
      </c>
      <c r="D159" s="55">
        <v>0</v>
      </c>
      <c r="E159" s="55">
        <v>0</v>
      </c>
      <c r="F159" s="207">
        <v>0</v>
      </c>
      <c r="G159" s="207">
        <v>0</v>
      </c>
      <c r="H159" s="207">
        <v>0</v>
      </c>
      <c r="I159" s="207">
        <v>0</v>
      </c>
      <c r="J159" s="19">
        <v>0</v>
      </c>
      <c r="K159" s="19">
        <v>0</v>
      </c>
      <c r="L159" s="207">
        <v>0</v>
      </c>
      <c r="M159" s="207">
        <v>0</v>
      </c>
      <c r="N159" s="33">
        <f>F159+H159+L159</f>
        <v>0</v>
      </c>
      <c r="O159" s="65">
        <f>G159+I159+M159</f>
        <v>0</v>
      </c>
      <c r="P159" s="323"/>
      <c r="Q159" s="323"/>
      <c r="R159" s="319"/>
      <c r="S159" s="319"/>
      <c r="T159" s="319"/>
    </row>
    <row r="160" spans="2:20" ht="27.75" customHeight="1">
      <c r="B160" s="45" t="s">
        <v>11</v>
      </c>
      <c r="C160" s="45" t="s">
        <v>220</v>
      </c>
      <c r="D160" s="54">
        <v>0</v>
      </c>
      <c r="E160" s="54">
        <v>0</v>
      </c>
      <c r="F160" s="206">
        <v>0</v>
      </c>
      <c r="G160" s="206">
        <v>0</v>
      </c>
      <c r="H160" s="206">
        <v>0</v>
      </c>
      <c r="I160" s="206">
        <v>0</v>
      </c>
      <c r="J160" s="46">
        <v>0</v>
      </c>
      <c r="K160" s="46">
        <v>0</v>
      </c>
      <c r="L160" s="206">
        <v>0</v>
      </c>
      <c r="M160" s="206">
        <v>0</v>
      </c>
      <c r="N160" s="61">
        <f t="shared" si="15"/>
        <v>0</v>
      </c>
      <c r="O160" s="69">
        <f t="shared" si="16"/>
        <v>0</v>
      </c>
      <c r="P160" s="324"/>
      <c r="Q160" s="324"/>
      <c r="R160" s="320"/>
      <c r="S160" s="320"/>
      <c r="T160" s="320"/>
    </row>
    <row r="161" spans="2:20" ht="27.75" customHeight="1">
      <c r="B161" s="341" t="s">
        <v>249</v>
      </c>
      <c r="C161" s="448"/>
      <c r="D161" s="82">
        <f>D152+D159</f>
        <v>0</v>
      </c>
      <c r="E161" s="82">
        <f aca="true" t="shared" si="17" ref="E161:O161">E152+E159</f>
        <v>0</v>
      </c>
      <c r="F161" s="84">
        <f t="shared" si="17"/>
        <v>326</v>
      </c>
      <c r="G161" s="84">
        <f t="shared" si="17"/>
        <v>326</v>
      </c>
      <c r="H161" s="84">
        <f t="shared" si="17"/>
        <v>43406.99999999999</v>
      </c>
      <c r="I161" s="84">
        <f t="shared" si="17"/>
        <v>42977.3</v>
      </c>
      <c r="J161" s="82">
        <v>0</v>
      </c>
      <c r="K161" s="82">
        <v>0</v>
      </c>
      <c r="L161" s="84">
        <f t="shared" si="17"/>
        <v>182.5</v>
      </c>
      <c r="M161" s="84">
        <f t="shared" si="17"/>
        <v>117</v>
      </c>
      <c r="N161" s="84">
        <f t="shared" si="17"/>
        <v>43915.49999999999</v>
      </c>
      <c r="O161" s="88">
        <f t="shared" si="17"/>
        <v>43420.3</v>
      </c>
      <c r="P161" s="9"/>
      <c r="Q161" s="9"/>
      <c r="R161" s="9"/>
      <c r="S161" s="9"/>
      <c r="T161" s="9"/>
    </row>
    <row r="162" spans="2:20" ht="33" customHeight="1">
      <c r="B162" s="341" t="s">
        <v>250</v>
      </c>
      <c r="C162" s="342"/>
      <c r="D162" s="82">
        <f>D121+D138+D149+D161</f>
        <v>64</v>
      </c>
      <c r="E162" s="86">
        <f aca="true" t="shared" si="18" ref="E162:O162">E121+E138+E149+E161</f>
        <v>64</v>
      </c>
      <c r="F162" s="83">
        <f t="shared" si="18"/>
        <v>53877.2</v>
      </c>
      <c r="G162" s="83">
        <f t="shared" si="18"/>
        <v>49046.6</v>
      </c>
      <c r="H162" s="83">
        <f t="shared" si="18"/>
        <v>69017.79999999999</v>
      </c>
      <c r="I162" s="83">
        <f t="shared" si="18"/>
        <v>68188.70000000001</v>
      </c>
      <c r="J162" s="82">
        <v>0</v>
      </c>
      <c r="K162" s="82">
        <v>0</v>
      </c>
      <c r="L162" s="83">
        <f t="shared" si="18"/>
        <v>480</v>
      </c>
      <c r="M162" s="83">
        <f t="shared" si="18"/>
        <v>391</v>
      </c>
      <c r="N162" s="83">
        <f t="shared" si="18"/>
        <v>123439</v>
      </c>
      <c r="O162" s="89">
        <f t="shared" si="18"/>
        <v>117690.3</v>
      </c>
      <c r="P162" s="9"/>
      <c r="Q162" s="9"/>
      <c r="R162" s="9"/>
      <c r="S162" s="9"/>
      <c r="T162" s="9"/>
    </row>
    <row r="163" spans="2:20" ht="33" customHeight="1">
      <c r="B163" s="312" t="s">
        <v>1426</v>
      </c>
      <c r="C163" s="556"/>
      <c r="D163" s="556"/>
      <c r="E163" s="556"/>
      <c r="F163" s="556"/>
      <c r="G163" s="556"/>
      <c r="H163" s="556"/>
      <c r="I163" s="556"/>
      <c r="J163" s="556"/>
      <c r="K163" s="556"/>
      <c r="L163" s="556"/>
      <c r="M163" s="556"/>
      <c r="N163" s="556"/>
      <c r="O163" s="556"/>
      <c r="P163" s="556"/>
      <c r="Q163" s="556"/>
      <c r="R163" s="556"/>
      <c r="S163" s="556"/>
      <c r="T163" s="556"/>
    </row>
    <row r="164" spans="2:20" ht="33" customHeight="1">
      <c r="B164" s="307" t="s">
        <v>1456</v>
      </c>
      <c r="C164" s="308"/>
      <c r="D164" s="308"/>
      <c r="E164" s="308"/>
      <c r="F164" s="308"/>
      <c r="G164" s="308"/>
      <c r="H164" s="308"/>
      <c r="I164" s="308"/>
      <c r="J164" s="308"/>
      <c r="K164" s="308"/>
      <c r="L164" s="308"/>
      <c r="M164" s="308"/>
      <c r="N164" s="308"/>
      <c r="O164" s="308"/>
      <c r="P164" s="308"/>
      <c r="Q164" s="308"/>
      <c r="R164" s="308"/>
      <c r="S164" s="308"/>
      <c r="T164" s="309"/>
    </row>
    <row r="165" spans="2:20" ht="42" customHeight="1">
      <c r="B165" s="390" t="s">
        <v>0</v>
      </c>
      <c r="C165" s="390" t="s">
        <v>1</v>
      </c>
      <c r="D165" s="385" t="s">
        <v>228</v>
      </c>
      <c r="E165" s="386"/>
      <c r="F165" s="356" t="s">
        <v>105</v>
      </c>
      <c r="G165" s="357"/>
      <c r="H165" s="317" t="s">
        <v>108</v>
      </c>
      <c r="I165" s="318"/>
      <c r="J165" s="393" t="s">
        <v>676</v>
      </c>
      <c r="K165" s="394"/>
      <c r="L165" s="317" t="s">
        <v>109</v>
      </c>
      <c r="M165" s="318"/>
      <c r="N165" s="317" t="s">
        <v>147</v>
      </c>
      <c r="O165" s="318"/>
      <c r="P165" s="321" t="s">
        <v>110</v>
      </c>
      <c r="Q165" s="321" t="s">
        <v>111</v>
      </c>
      <c r="R165" s="321" t="s">
        <v>112</v>
      </c>
      <c r="S165" s="321" t="s">
        <v>113</v>
      </c>
      <c r="T165" s="321" t="s">
        <v>114</v>
      </c>
    </row>
    <row r="166" spans="2:20" ht="66" customHeight="1">
      <c r="B166" s="391"/>
      <c r="C166" s="392"/>
      <c r="D166" s="6" t="s">
        <v>2</v>
      </c>
      <c r="E166" s="6" t="s">
        <v>3</v>
      </c>
      <c r="F166" s="5" t="s">
        <v>2</v>
      </c>
      <c r="G166" s="7" t="s">
        <v>3</v>
      </c>
      <c r="H166" s="6" t="s">
        <v>2</v>
      </c>
      <c r="I166" s="6" t="s">
        <v>3</v>
      </c>
      <c r="J166" s="6" t="s">
        <v>2</v>
      </c>
      <c r="K166" s="6" t="s">
        <v>3</v>
      </c>
      <c r="L166" s="6" t="s">
        <v>2</v>
      </c>
      <c r="M166" s="6" t="s">
        <v>3</v>
      </c>
      <c r="N166" s="6" t="s">
        <v>2</v>
      </c>
      <c r="O166" s="6" t="s">
        <v>3</v>
      </c>
      <c r="P166" s="322"/>
      <c r="Q166" s="322"/>
      <c r="R166" s="322"/>
      <c r="S166" s="322"/>
      <c r="T166" s="322"/>
    </row>
    <row r="167" spans="2:20" ht="14.25" customHeight="1">
      <c r="B167" s="13" t="s">
        <v>4</v>
      </c>
      <c r="C167" s="13" t="s">
        <v>5</v>
      </c>
      <c r="D167" s="13" t="s">
        <v>6</v>
      </c>
      <c r="E167" s="13" t="s">
        <v>367</v>
      </c>
      <c r="F167" s="13" t="s">
        <v>7</v>
      </c>
      <c r="G167" s="13" t="s">
        <v>8</v>
      </c>
      <c r="H167" s="13" t="s">
        <v>566</v>
      </c>
      <c r="I167" s="13" t="s">
        <v>567</v>
      </c>
      <c r="J167" s="13" t="s">
        <v>106</v>
      </c>
      <c r="K167" s="13" t="s">
        <v>568</v>
      </c>
      <c r="L167" s="13" t="s">
        <v>106</v>
      </c>
      <c r="M167" s="13" t="s">
        <v>568</v>
      </c>
      <c r="N167" s="13" t="s">
        <v>569</v>
      </c>
      <c r="O167" s="13" t="s">
        <v>107</v>
      </c>
      <c r="P167" s="13" t="s">
        <v>570</v>
      </c>
      <c r="Q167" s="13" t="s">
        <v>571</v>
      </c>
      <c r="R167" s="13" t="s">
        <v>502</v>
      </c>
      <c r="S167" s="13" t="s">
        <v>572</v>
      </c>
      <c r="T167" s="13" t="s">
        <v>573</v>
      </c>
    </row>
    <row r="168" spans="2:20" ht="23.25" customHeight="1">
      <c r="B168" s="347" t="s">
        <v>253</v>
      </c>
      <c r="C168" s="375"/>
      <c r="D168" s="375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  <c r="O168" s="375"/>
      <c r="P168" s="375"/>
      <c r="Q168" s="375"/>
      <c r="R168" s="375"/>
      <c r="S168" s="375"/>
      <c r="T168" s="375"/>
    </row>
    <row r="169" spans="2:20" ht="23.25" customHeight="1">
      <c r="B169" s="347" t="s">
        <v>254</v>
      </c>
      <c r="C169" s="375"/>
      <c r="D169" s="375"/>
      <c r="E169" s="375"/>
      <c r="F169" s="375"/>
      <c r="G169" s="375"/>
      <c r="H169" s="375"/>
      <c r="I169" s="375"/>
      <c r="J169" s="375"/>
      <c r="K169" s="375"/>
      <c r="L169" s="375"/>
      <c r="M169" s="375"/>
      <c r="N169" s="375"/>
      <c r="O169" s="375"/>
      <c r="P169" s="375"/>
      <c r="Q169" s="375"/>
      <c r="R169" s="375"/>
      <c r="S169" s="375"/>
      <c r="T169" s="375"/>
    </row>
    <row r="170" spans="2:20" ht="50.25" customHeight="1">
      <c r="B170" s="91" t="s">
        <v>117</v>
      </c>
      <c r="C170" s="92" t="s">
        <v>255</v>
      </c>
      <c r="D170" s="95">
        <v>0</v>
      </c>
      <c r="E170" s="96">
        <v>0</v>
      </c>
      <c r="F170" s="96">
        <v>0</v>
      </c>
      <c r="G170" s="96">
        <v>0</v>
      </c>
      <c r="H170" s="207">
        <v>655.6</v>
      </c>
      <c r="I170" s="207">
        <v>655.6</v>
      </c>
      <c r="J170" s="96">
        <v>0</v>
      </c>
      <c r="K170" s="96">
        <v>0</v>
      </c>
      <c r="L170" s="207">
        <v>665.3</v>
      </c>
      <c r="M170" s="207">
        <v>665.3</v>
      </c>
      <c r="N170" s="36">
        <f aca="true" t="shared" si="19" ref="N170:O182">F170+H170+L170</f>
        <v>1320.9</v>
      </c>
      <c r="O170" s="36">
        <f t="shared" si="19"/>
        <v>1320.9</v>
      </c>
      <c r="P170" s="50" t="s">
        <v>268</v>
      </c>
      <c r="Q170" s="50" t="s">
        <v>269</v>
      </c>
      <c r="R170" s="66" t="s">
        <v>166</v>
      </c>
      <c r="S170" s="66">
        <v>6.26</v>
      </c>
      <c r="T170" s="66">
        <v>6.26</v>
      </c>
    </row>
    <row r="171" spans="2:20" ht="73.5" customHeight="1">
      <c r="B171" s="2" t="s">
        <v>9</v>
      </c>
      <c r="C171" s="93" t="s">
        <v>256</v>
      </c>
      <c r="D171" s="94">
        <v>0</v>
      </c>
      <c r="E171" s="94">
        <v>0</v>
      </c>
      <c r="F171" s="94">
        <v>0</v>
      </c>
      <c r="G171" s="94">
        <v>0</v>
      </c>
      <c r="H171" s="206">
        <v>655.6</v>
      </c>
      <c r="I171" s="206">
        <v>655.6</v>
      </c>
      <c r="J171" s="61">
        <v>0</v>
      </c>
      <c r="K171" s="61">
        <v>0</v>
      </c>
      <c r="L171" s="206">
        <v>665.3</v>
      </c>
      <c r="M171" s="206">
        <v>665.3</v>
      </c>
      <c r="N171" s="62">
        <f t="shared" si="19"/>
        <v>1320.9</v>
      </c>
      <c r="O171" s="62">
        <f t="shared" si="19"/>
        <v>1320.9</v>
      </c>
      <c r="P171" s="38" t="s">
        <v>994</v>
      </c>
      <c r="Q171" s="38" t="s">
        <v>944</v>
      </c>
      <c r="R171" s="38" t="s">
        <v>166</v>
      </c>
      <c r="S171" s="38" t="s">
        <v>166</v>
      </c>
      <c r="T171" s="38" t="s">
        <v>166</v>
      </c>
    </row>
    <row r="172" spans="2:21" ht="28.5" customHeight="1">
      <c r="B172" s="4" t="s">
        <v>188</v>
      </c>
      <c r="C172" s="97" t="s">
        <v>257</v>
      </c>
      <c r="D172" s="98">
        <v>0</v>
      </c>
      <c r="E172" s="94">
        <v>0</v>
      </c>
      <c r="F172" s="94">
        <v>0</v>
      </c>
      <c r="G172" s="94">
        <v>0</v>
      </c>
      <c r="H172" s="206">
        <v>270</v>
      </c>
      <c r="I172" s="206">
        <v>270</v>
      </c>
      <c r="J172" s="61">
        <v>0</v>
      </c>
      <c r="K172" s="61">
        <v>0</v>
      </c>
      <c r="L172" s="206">
        <v>0</v>
      </c>
      <c r="M172" s="206">
        <v>0</v>
      </c>
      <c r="N172" s="62">
        <f t="shared" si="19"/>
        <v>270</v>
      </c>
      <c r="O172" s="62">
        <f t="shared" si="19"/>
        <v>270</v>
      </c>
      <c r="P172" s="323" t="s">
        <v>270</v>
      </c>
      <c r="Q172" s="323" t="s">
        <v>128</v>
      </c>
      <c r="R172" s="319">
        <v>20</v>
      </c>
      <c r="S172" s="319">
        <v>25</v>
      </c>
      <c r="T172" s="319">
        <v>25</v>
      </c>
      <c r="U172" s="378"/>
    </row>
    <row r="173" spans="2:21" ht="62.25" customHeight="1">
      <c r="B173" s="100" t="s">
        <v>190</v>
      </c>
      <c r="C173" s="102" t="s">
        <v>258</v>
      </c>
      <c r="D173" s="94">
        <v>0</v>
      </c>
      <c r="E173" s="98">
        <v>0</v>
      </c>
      <c r="F173" s="98">
        <v>0</v>
      </c>
      <c r="G173" s="98">
        <v>0</v>
      </c>
      <c r="H173" s="206">
        <v>385.6</v>
      </c>
      <c r="I173" s="206">
        <v>385.6</v>
      </c>
      <c r="J173" s="61">
        <v>0</v>
      </c>
      <c r="K173" s="61">
        <v>0</v>
      </c>
      <c r="L173" s="206">
        <v>0</v>
      </c>
      <c r="M173" s="206">
        <v>0</v>
      </c>
      <c r="N173" s="61">
        <f t="shared" si="19"/>
        <v>385.6</v>
      </c>
      <c r="O173" s="61">
        <f t="shared" si="19"/>
        <v>385.6</v>
      </c>
      <c r="P173" s="324"/>
      <c r="Q173" s="324"/>
      <c r="R173" s="320"/>
      <c r="S173" s="320"/>
      <c r="T173" s="320"/>
      <c r="U173" s="378"/>
    </row>
    <row r="174" spans="1:21" ht="63" customHeight="1">
      <c r="A174" s="232"/>
      <c r="B174" s="379" t="s">
        <v>192</v>
      </c>
      <c r="C174" s="325" t="s">
        <v>981</v>
      </c>
      <c r="D174" s="327">
        <v>0</v>
      </c>
      <c r="E174" s="327">
        <v>0</v>
      </c>
      <c r="F174" s="327">
        <v>0</v>
      </c>
      <c r="G174" s="327">
        <v>0</v>
      </c>
      <c r="H174" s="327">
        <v>0</v>
      </c>
      <c r="I174" s="327">
        <v>0</v>
      </c>
      <c r="J174" s="327">
        <v>0</v>
      </c>
      <c r="K174" s="327">
        <v>0</v>
      </c>
      <c r="L174" s="327">
        <v>665.3</v>
      </c>
      <c r="M174" s="327">
        <v>665.3</v>
      </c>
      <c r="N174" s="327">
        <f>D174+F174+H174+J174+L174</f>
        <v>665.3</v>
      </c>
      <c r="O174" s="327">
        <f>E174+G174+I174+K174+M174</f>
        <v>665.3</v>
      </c>
      <c r="P174" s="231" t="s">
        <v>988</v>
      </c>
      <c r="Q174" s="231" t="s">
        <v>128</v>
      </c>
      <c r="R174" s="218">
        <v>34.63</v>
      </c>
      <c r="S174" s="218">
        <v>36.5</v>
      </c>
      <c r="T174" s="218">
        <v>36.5</v>
      </c>
      <c r="U174" s="228"/>
    </row>
    <row r="175" spans="1:21" ht="102.75" customHeight="1">
      <c r="A175" s="190"/>
      <c r="B175" s="380"/>
      <c r="C175" s="326"/>
      <c r="D175" s="328"/>
      <c r="E175" s="328"/>
      <c r="F175" s="328"/>
      <c r="G175" s="328"/>
      <c r="H175" s="328"/>
      <c r="I175" s="328"/>
      <c r="J175" s="328"/>
      <c r="K175" s="328"/>
      <c r="L175" s="328"/>
      <c r="M175" s="328"/>
      <c r="N175" s="328"/>
      <c r="O175" s="328"/>
      <c r="P175" s="231" t="s">
        <v>989</v>
      </c>
      <c r="Q175" s="231" t="s">
        <v>128</v>
      </c>
      <c r="R175" s="218">
        <v>30</v>
      </c>
      <c r="S175" s="218">
        <v>40</v>
      </c>
      <c r="T175" s="218">
        <v>40</v>
      </c>
      <c r="U175" s="228"/>
    </row>
    <row r="176" spans="1:21" ht="23.25" customHeight="1">
      <c r="A176" s="190"/>
      <c r="B176" s="380"/>
      <c r="C176" s="326"/>
      <c r="D176" s="328"/>
      <c r="E176" s="328"/>
      <c r="F176" s="328"/>
      <c r="G176" s="328"/>
      <c r="H176" s="328"/>
      <c r="I176" s="328"/>
      <c r="J176" s="328"/>
      <c r="K176" s="328"/>
      <c r="L176" s="328"/>
      <c r="M176" s="328"/>
      <c r="N176" s="328"/>
      <c r="O176" s="328"/>
      <c r="P176" s="231" t="s">
        <v>990</v>
      </c>
      <c r="Q176" s="231" t="s">
        <v>128</v>
      </c>
      <c r="R176" s="218">
        <v>60</v>
      </c>
      <c r="S176" s="218">
        <v>75</v>
      </c>
      <c r="T176" s="218">
        <v>75</v>
      </c>
      <c r="U176" s="228"/>
    </row>
    <row r="177" spans="1:21" ht="35.25" customHeight="1">
      <c r="A177" s="190"/>
      <c r="B177" s="380"/>
      <c r="C177" s="326"/>
      <c r="D177" s="328"/>
      <c r="E177" s="328"/>
      <c r="F177" s="328"/>
      <c r="G177" s="328"/>
      <c r="H177" s="328"/>
      <c r="I177" s="328"/>
      <c r="J177" s="328"/>
      <c r="K177" s="328"/>
      <c r="L177" s="328"/>
      <c r="M177" s="328"/>
      <c r="N177" s="328"/>
      <c r="O177" s="328"/>
      <c r="P177" s="231" t="s">
        <v>991</v>
      </c>
      <c r="Q177" s="231" t="s">
        <v>128</v>
      </c>
      <c r="R177" s="218">
        <v>35</v>
      </c>
      <c r="S177" s="218">
        <v>41</v>
      </c>
      <c r="T177" s="218">
        <v>44</v>
      </c>
      <c r="U177" s="228"/>
    </row>
    <row r="178" spans="1:21" ht="36.75" customHeight="1">
      <c r="A178" s="190"/>
      <c r="B178" s="380"/>
      <c r="C178" s="326"/>
      <c r="D178" s="328"/>
      <c r="E178" s="328"/>
      <c r="F178" s="328"/>
      <c r="G178" s="328"/>
      <c r="H178" s="328"/>
      <c r="I178" s="328"/>
      <c r="J178" s="328"/>
      <c r="K178" s="328"/>
      <c r="L178" s="328"/>
      <c r="M178" s="328"/>
      <c r="N178" s="328"/>
      <c r="O178" s="328"/>
      <c r="P178" s="231" t="s">
        <v>992</v>
      </c>
      <c r="Q178" s="231" t="s">
        <v>128</v>
      </c>
      <c r="R178" s="218">
        <v>67</v>
      </c>
      <c r="S178" s="218">
        <v>73</v>
      </c>
      <c r="T178" s="218">
        <v>73</v>
      </c>
      <c r="U178" s="228"/>
    </row>
    <row r="179" spans="1:21" ht="47.25" customHeight="1">
      <c r="A179" s="190"/>
      <c r="B179" s="381"/>
      <c r="C179" s="326"/>
      <c r="D179" s="328"/>
      <c r="E179" s="328"/>
      <c r="F179" s="328"/>
      <c r="G179" s="328"/>
      <c r="H179" s="328"/>
      <c r="I179" s="328"/>
      <c r="J179" s="328"/>
      <c r="K179" s="328"/>
      <c r="L179" s="328"/>
      <c r="M179" s="328"/>
      <c r="N179" s="328"/>
      <c r="O179" s="328"/>
      <c r="P179" s="231" t="s">
        <v>993</v>
      </c>
      <c r="Q179" s="231" t="s">
        <v>128</v>
      </c>
      <c r="R179" s="218">
        <v>16</v>
      </c>
      <c r="S179" s="218">
        <v>18.5</v>
      </c>
      <c r="T179" s="218">
        <v>18.5</v>
      </c>
      <c r="U179" s="228"/>
    </row>
    <row r="180" spans="2:21" ht="46.5" customHeight="1">
      <c r="B180" s="230" t="s">
        <v>119</v>
      </c>
      <c r="C180" s="92" t="s">
        <v>982</v>
      </c>
      <c r="D180" s="96">
        <v>0</v>
      </c>
      <c r="E180" s="96">
        <v>0</v>
      </c>
      <c r="F180" s="207">
        <v>28756.9</v>
      </c>
      <c r="G180" s="207">
        <v>22225.9</v>
      </c>
      <c r="H180" s="207">
        <v>3150</v>
      </c>
      <c r="I180" s="207">
        <v>2469.5</v>
      </c>
      <c r="J180" s="33">
        <v>0</v>
      </c>
      <c r="K180" s="33">
        <v>0</v>
      </c>
      <c r="L180" s="96">
        <v>0</v>
      </c>
      <c r="M180" s="96">
        <v>0</v>
      </c>
      <c r="N180" s="33">
        <f t="shared" si="19"/>
        <v>31906.9</v>
      </c>
      <c r="O180" s="33">
        <f t="shared" si="19"/>
        <v>24695.4</v>
      </c>
      <c r="P180" s="467" t="s">
        <v>995</v>
      </c>
      <c r="Q180" s="467" t="s">
        <v>944</v>
      </c>
      <c r="R180" s="319" t="s">
        <v>166</v>
      </c>
      <c r="S180" s="319">
        <v>1</v>
      </c>
      <c r="T180" s="319">
        <v>0</v>
      </c>
      <c r="U180" s="293"/>
    </row>
    <row r="181" spans="2:20" ht="33.75" customHeight="1">
      <c r="B181" s="2" t="s">
        <v>11</v>
      </c>
      <c r="C181" s="2" t="s">
        <v>983</v>
      </c>
      <c r="D181" s="94">
        <v>0</v>
      </c>
      <c r="E181" s="94">
        <v>0</v>
      </c>
      <c r="F181" s="206">
        <v>28756.9</v>
      </c>
      <c r="G181" s="206">
        <v>22225.9</v>
      </c>
      <c r="H181" s="206">
        <v>3150</v>
      </c>
      <c r="I181" s="206">
        <v>2469.5</v>
      </c>
      <c r="J181" s="61">
        <v>0</v>
      </c>
      <c r="K181" s="61">
        <v>0</v>
      </c>
      <c r="L181" s="103">
        <v>0</v>
      </c>
      <c r="M181" s="103">
        <v>0</v>
      </c>
      <c r="N181" s="107">
        <f t="shared" si="19"/>
        <v>31906.9</v>
      </c>
      <c r="O181" s="107">
        <f t="shared" si="19"/>
        <v>24695.4</v>
      </c>
      <c r="P181" s="464"/>
      <c r="Q181" s="464"/>
      <c r="R181" s="410"/>
      <c r="S181" s="410"/>
      <c r="T181" s="410"/>
    </row>
    <row r="182" spans="2:21" ht="48.75" customHeight="1">
      <c r="B182" s="101" t="s">
        <v>122</v>
      </c>
      <c r="C182" s="92" t="s">
        <v>984</v>
      </c>
      <c r="D182" s="96">
        <v>0</v>
      </c>
      <c r="E182" s="96">
        <v>0</v>
      </c>
      <c r="F182" s="207">
        <v>0</v>
      </c>
      <c r="G182" s="207">
        <v>0</v>
      </c>
      <c r="H182" s="207">
        <v>0</v>
      </c>
      <c r="I182" s="207">
        <v>0</v>
      </c>
      <c r="J182" s="33">
        <v>0</v>
      </c>
      <c r="K182" s="33">
        <v>0</v>
      </c>
      <c r="L182" s="96">
        <v>0</v>
      </c>
      <c r="M182" s="96">
        <v>0</v>
      </c>
      <c r="N182" s="33">
        <f t="shared" si="19"/>
        <v>0</v>
      </c>
      <c r="O182" s="33">
        <f t="shared" si="19"/>
        <v>0</v>
      </c>
      <c r="P182" s="323" t="s">
        <v>996</v>
      </c>
      <c r="Q182" s="323" t="s">
        <v>128</v>
      </c>
      <c r="R182" s="319">
        <v>5</v>
      </c>
      <c r="S182" s="319">
        <v>8</v>
      </c>
      <c r="T182" s="319">
        <v>8</v>
      </c>
      <c r="U182" s="293"/>
    </row>
    <row r="183" spans="2:20" ht="35.25" customHeight="1">
      <c r="B183" s="2" t="s">
        <v>26</v>
      </c>
      <c r="C183" s="2" t="s">
        <v>985</v>
      </c>
      <c r="D183" s="94">
        <v>0</v>
      </c>
      <c r="E183" s="94">
        <v>0</v>
      </c>
      <c r="F183" s="206">
        <v>0</v>
      </c>
      <c r="G183" s="206">
        <v>0</v>
      </c>
      <c r="H183" s="206">
        <v>0</v>
      </c>
      <c r="I183" s="206">
        <v>0</v>
      </c>
      <c r="J183" s="61">
        <v>0</v>
      </c>
      <c r="K183" s="61">
        <v>0</v>
      </c>
      <c r="L183" s="103">
        <v>0</v>
      </c>
      <c r="M183" s="103">
        <v>0</v>
      </c>
      <c r="N183" s="107">
        <f aca="true" t="shared" si="20" ref="N183:O186">F183+H183+L183</f>
        <v>0</v>
      </c>
      <c r="O183" s="107">
        <f t="shared" si="20"/>
        <v>0</v>
      </c>
      <c r="P183" s="324"/>
      <c r="Q183" s="324"/>
      <c r="R183" s="320"/>
      <c r="S183" s="320"/>
      <c r="T183" s="320"/>
    </row>
    <row r="184" spans="2:20" ht="48.75" customHeight="1">
      <c r="B184" s="101" t="s">
        <v>121</v>
      </c>
      <c r="C184" s="92" t="s">
        <v>986</v>
      </c>
      <c r="D184" s="96">
        <v>0</v>
      </c>
      <c r="E184" s="96">
        <v>0</v>
      </c>
      <c r="F184" s="207">
        <v>0</v>
      </c>
      <c r="G184" s="207">
        <v>0</v>
      </c>
      <c r="H184" s="207">
        <v>0</v>
      </c>
      <c r="I184" s="207">
        <v>0</v>
      </c>
      <c r="J184" s="33">
        <v>0</v>
      </c>
      <c r="K184" s="33">
        <v>0</v>
      </c>
      <c r="L184" s="96">
        <v>0</v>
      </c>
      <c r="M184" s="96">
        <v>0</v>
      </c>
      <c r="N184" s="33">
        <f t="shared" si="20"/>
        <v>0</v>
      </c>
      <c r="O184" s="33">
        <f t="shared" si="20"/>
        <v>0</v>
      </c>
      <c r="P184" s="160"/>
      <c r="Q184" s="160"/>
      <c r="R184" s="166"/>
      <c r="S184" s="166"/>
      <c r="T184" s="166"/>
    </row>
    <row r="185" spans="2:21" ht="93" customHeight="1">
      <c r="B185" s="2" t="s">
        <v>30</v>
      </c>
      <c r="C185" s="2" t="s">
        <v>259</v>
      </c>
      <c r="D185" s="94">
        <v>0</v>
      </c>
      <c r="E185" s="94">
        <v>0</v>
      </c>
      <c r="F185" s="206">
        <v>0</v>
      </c>
      <c r="G185" s="206">
        <v>0</v>
      </c>
      <c r="H185" s="206">
        <v>0</v>
      </c>
      <c r="I185" s="206">
        <v>0</v>
      </c>
      <c r="J185" s="61">
        <v>0</v>
      </c>
      <c r="K185" s="61">
        <v>0</v>
      </c>
      <c r="L185" s="103">
        <v>0</v>
      </c>
      <c r="M185" s="103">
        <v>0</v>
      </c>
      <c r="N185" s="61">
        <f t="shared" si="20"/>
        <v>0</v>
      </c>
      <c r="O185" s="61">
        <f t="shared" si="20"/>
        <v>0</v>
      </c>
      <c r="P185" s="157" t="s">
        <v>997</v>
      </c>
      <c r="Q185" s="233" t="s">
        <v>128</v>
      </c>
      <c r="R185" s="154">
        <v>65</v>
      </c>
      <c r="S185" s="154">
        <v>80</v>
      </c>
      <c r="T185" s="154">
        <v>80</v>
      </c>
      <c r="U185" s="245"/>
    </row>
    <row r="186" spans="2:21" ht="90.75" customHeight="1">
      <c r="B186" s="2" t="s">
        <v>56</v>
      </c>
      <c r="C186" s="229" t="s">
        <v>987</v>
      </c>
      <c r="D186" s="94">
        <v>0</v>
      </c>
      <c r="E186" s="94">
        <v>0</v>
      </c>
      <c r="F186" s="94">
        <v>0</v>
      </c>
      <c r="G186" s="94">
        <v>0</v>
      </c>
      <c r="H186" s="206">
        <v>0</v>
      </c>
      <c r="I186" s="206">
        <v>0</v>
      </c>
      <c r="J186" s="94">
        <v>0</v>
      </c>
      <c r="K186" s="94">
        <v>0</v>
      </c>
      <c r="L186" s="94">
        <v>0</v>
      </c>
      <c r="M186" s="94">
        <v>0</v>
      </c>
      <c r="N186" s="61">
        <f t="shared" si="20"/>
        <v>0</v>
      </c>
      <c r="O186" s="61">
        <f t="shared" si="20"/>
        <v>0</v>
      </c>
      <c r="P186" s="234" t="s">
        <v>998</v>
      </c>
      <c r="Q186" s="51" t="s">
        <v>128</v>
      </c>
      <c r="R186" s="52">
        <v>20</v>
      </c>
      <c r="S186" s="52">
        <v>23.5</v>
      </c>
      <c r="T186" s="52">
        <v>23.5</v>
      </c>
      <c r="U186" s="287"/>
    </row>
    <row r="187" spans="2:21" ht="23.25" customHeight="1">
      <c r="B187" s="395" t="s">
        <v>266</v>
      </c>
      <c r="C187" s="457"/>
      <c r="D187" s="109">
        <f aca="true" t="shared" si="21" ref="D187:O187">D170+D180+D182+D184</f>
        <v>0</v>
      </c>
      <c r="E187" s="109">
        <f t="shared" si="21"/>
        <v>0</v>
      </c>
      <c r="F187" s="109">
        <f t="shared" si="21"/>
        <v>28756.9</v>
      </c>
      <c r="G187" s="109">
        <f t="shared" si="21"/>
        <v>22225.9</v>
      </c>
      <c r="H187" s="109">
        <f t="shared" si="21"/>
        <v>3805.6</v>
      </c>
      <c r="I187" s="109">
        <f t="shared" si="21"/>
        <v>3125.1</v>
      </c>
      <c r="J187" s="109">
        <f t="shared" si="21"/>
        <v>0</v>
      </c>
      <c r="K187" s="109">
        <f t="shared" si="21"/>
        <v>0</v>
      </c>
      <c r="L187" s="109">
        <f t="shared" si="21"/>
        <v>665.3</v>
      </c>
      <c r="M187" s="109">
        <f t="shared" si="21"/>
        <v>665.3</v>
      </c>
      <c r="N187" s="109">
        <f t="shared" si="21"/>
        <v>33227.8</v>
      </c>
      <c r="O187" s="109">
        <f t="shared" si="21"/>
        <v>26016.300000000003</v>
      </c>
      <c r="P187" s="14"/>
      <c r="Q187" s="14"/>
      <c r="R187" s="14"/>
      <c r="S187" s="14"/>
      <c r="T187" s="14"/>
      <c r="U187" s="184"/>
    </row>
    <row r="188" spans="2:20" ht="23.25" customHeight="1">
      <c r="B188" s="369" t="s">
        <v>1425</v>
      </c>
      <c r="C188" s="370"/>
      <c r="D188" s="370"/>
      <c r="E188" s="370"/>
      <c r="F188" s="370"/>
      <c r="G188" s="370"/>
      <c r="H188" s="370"/>
      <c r="I188" s="370"/>
      <c r="J188" s="370"/>
      <c r="K188" s="370"/>
      <c r="L188" s="370"/>
      <c r="M188" s="370"/>
      <c r="N188" s="370"/>
      <c r="O188" s="370"/>
      <c r="P188" s="370"/>
      <c r="Q188" s="370"/>
      <c r="R188" s="370"/>
      <c r="S188" s="370"/>
      <c r="T188" s="371"/>
    </row>
    <row r="189" spans="2:20" ht="27" customHeight="1">
      <c r="B189" s="438" t="s">
        <v>267</v>
      </c>
      <c r="C189" s="461"/>
      <c r="D189" s="461"/>
      <c r="E189" s="461"/>
      <c r="F189" s="461"/>
      <c r="G189" s="461"/>
      <c r="H189" s="461"/>
      <c r="I189" s="461"/>
      <c r="J189" s="461"/>
      <c r="K189" s="461"/>
      <c r="L189" s="461"/>
      <c r="M189" s="461"/>
      <c r="N189" s="461"/>
      <c r="O189" s="462"/>
      <c r="P189" s="152"/>
      <c r="Q189" s="68"/>
      <c r="R189" s="68"/>
      <c r="S189" s="68"/>
      <c r="T189" s="153"/>
    </row>
    <row r="190" spans="2:27" s="9" customFormat="1" ht="36.75" customHeight="1">
      <c r="B190" s="37" t="s">
        <v>117</v>
      </c>
      <c r="C190" s="108" t="s">
        <v>272</v>
      </c>
      <c r="D190" s="96">
        <v>0</v>
      </c>
      <c r="E190" s="96">
        <v>0</v>
      </c>
      <c r="F190" s="96">
        <v>0</v>
      </c>
      <c r="G190" s="96">
        <v>0</v>
      </c>
      <c r="H190" s="207">
        <v>37.5</v>
      </c>
      <c r="I190" s="207">
        <v>30.3</v>
      </c>
      <c r="J190" s="96">
        <v>0</v>
      </c>
      <c r="K190" s="96">
        <v>0</v>
      </c>
      <c r="L190" s="96">
        <v>0</v>
      </c>
      <c r="M190" s="96">
        <v>0</v>
      </c>
      <c r="N190" s="33">
        <f>F190+H190+L190</f>
        <v>37.5</v>
      </c>
      <c r="O190" s="33">
        <f>G190+I190+M190</f>
        <v>30.3</v>
      </c>
      <c r="P190" s="463" t="s">
        <v>274</v>
      </c>
      <c r="Q190" s="463" t="s">
        <v>128</v>
      </c>
      <c r="R190" s="465" t="s">
        <v>275</v>
      </c>
      <c r="S190" s="319">
        <v>10.5</v>
      </c>
      <c r="T190" s="319">
        <v>10.5</v>
      </c>
      <c r="U190" s="68"/>
      <c r="V190" s="68"/>
      <c r="W190" s="68"/>
      <c r="X190" s="68"/>
      <c r="Y190" s="68"/>
      <c r="Z190" s="68"/>
      <c r="AA190" s="63"/>
    </row>
    <row r="191" spans="2:20" ht="51.75" customHeight="1">
      <c r="B191" s="10" t="s">
        <v>9</v>
      </c>
      <c r="C191" s="10" t="s">
        <v>260</v>
      </c>
      <c r="D191" s="105">
        <v>0</v>
      </c>
      <c r="E191" s="105">
        <v>0</v>
      </c>
      <c r="F191" s="105">
        <v>0</v>
      </c>
      <c r="G191" s="105">
        <v>0</v>
      </c>
      <c r="H191" s="206">
        <v>37.5</v>
      </c>
      <c r="I191" s="206">
        <v>30.3</v>
      </c>
      <c r="J191" s="61">
        <v>0</v>
      </c>
      <c r="K191" s="61">
        <v>0</v>
      </c>
      <c r="L191" s="106">
        <v>0</v>
      </c>
      <c r="M191" s="106">
        <v>0</v>
      </c>
      <c r="N191" s="61">
        <f aca="true" t="shared" si="22" ref="N191:N201">F191+H191+L191</f>
        <v>37.5</v>
      </c>
      <c r="O191" s="61">
        <f aca="true" t="shared" si="23" ref="O191:O201">G191+I191+M191</f>
        <v>30.3</v>
      </c>
      <c r="P191" s="464"/>
      <c r="Q191" s="464"/>
      <c r="R191" s="466"/>
      <c r="S191" s="410"/>
      <c r="T191" s="410"/>
    </row>
    <row r="192" spans="2:20" ht="48" customHeight="1">
      <c r="B192" s="37" t="s">
        <v>119</v>
      </c>
      <c r="C192" s="108" t="s">
        <v>273</v>
      </c>
      <c r="D192" s="96">
        <v>0</v>
      </c>
      <c r="E192" s="96">
        <v>0</v>
      </c>
      <c r="F192" s="96">
        <v>0</v>
      </c>
      <c r="G192" s="96">
        <v>0</v>
      </c>
      <c r="H192" s="207">
        <v>62.5</v>
      </c>
      <c r="I192" s="207">
        <v>62.5</v>
      </c>
      <c r="J192" s="33">
        <v>0</v>
      </c>
      <c r="K192" s="33">
        <v>0</v>
      </c>
      <c r="L192" s="96">
        <v>0</v>
      </c>
      <c r="M192" s="96">
        <v>0</v>
      </c>
      <c r="N192" s="33">
        <f t="shared" si="22"/>
        <v>62.5</v>
      </c>
      <c r="O192" s="33">
        <f t="shared" si="23"/>
        <v>62.5</v>
      </c>
      <c r="P192" s="323" t="s">
        <v>278</v>
      </c>
      <c r="Q192" s="323" t="s">
        <v>128</v>
      </c>
      <c r="R192" s="319" t="s">
        <v>279</v>
      </c>
      <c r="S192" s="319">
        <v>50</v>
      </c>
      <c r="T192" s="319">
        <v>50</v>
      </c>
    </row>
    <row r="193" spans="2:20" ht="60" customHeight="1">
      <c r="B193" s="2" t="s">
        <v>11</v>
      </c>
      <c r="C193" s="2" t="s">
        <v>261</v>
      </c>
      <c r="D193" s="94">
        <v>0</v>
      </c>
      <c r="E193" s="94">
        <v>0</v>
      </c>
      <c r="F193" s="94">
        <v>0</v>
      </c>
      <c r="G193" s="94">
        <v>0</v>
      </c>
      <c r="H193" s="206">
        <v>62.5</v>
      </c>
      <c r="I193" s="206">
        <v>62.5</v>
      </c>
      <c r="J193" s="61">
        <v>0</v>
      </c>
      <c r="K193" s="61">
        <v>0</v>
      </c>
      <c r="L193" s="103">
        <v>0</v>
      </c>
      <c r="M193" s="103">
        <v>0</v>
      </c>
      <c r="N193" s="33">
        <f t="shared" si="22"/>
        <v>62.5</v>
      </c>
      <c r="O193" s="33">
        <f t="shared" si="23"/>
        <v>62.5</v>
      </c>
      <c r="P193" s="324"/>
      <c r="Q193" s="324"/>
      <c r="R193" s="320"/>
      <c r="S193" s="320"/>
      <c r="T193" s="320"/>
    </row>
    <row r="194" spans="2:20" ht="29.25" customHeight="1">
      <c r="B194" s="37" t="s">
        <v>122</v>
      </c>
      <c r="C194" s="67" t="s">
        <v>276</v>
      </c>
      <c r="D194" s="96">
        <v>0</v>
      </c>
      <c r="E194" s="96">
        <v>0</v>
      </c>
      <c r="F194" s="96">
        <v>0</v>
      </c>
      <c r="G194" s="96">
        <v>0</v>
      </c>
      <c r="H194" s="207">
        <v>0</v>
      </c>
      <c r="I194" s="207">
        <v>0</v>
      </c>
      <c r="J194" s="33">
        <v>0</v>
      </c>
      <c r="K194" s="33">
        <v>0</v>
      </c>
      <c r="L194" s="96">
        <v>0</v>
      </c>
      <c r="M194" s="96">
        <v>0</v>
      </c>
      <c r="N194" s="33">
        <f>F194+H194+L194</f>
        <v>0</v>
      </c>
      <c r="O194" s="33">
        <f>G194+I194+M194</f>
        <v>0</v>
      </c>
      <c r="P194" s="323" t="s">
        <v>280</v>
      </c>
      <c r="Q194" s="323" t="s">
        <v>128</v>
      </c>
      <c r="R194" s="319" t="s">
        <v>281</v>
      </c>
      <c r="S194" s="319">
        <v>17</v>
      </c>
      <c r="T194" s="319">
        <v>17</v>
      </c>
    </row>
    <row r="195" spans="2:20" ht="36.75" customHeight="1">
      <c r="B195" s="2" t="s">
        <v>26</v>
      </c>
      <c r="C195" s="2" t="s">
        <v>262</v>
      </c>
      <c r="D195" s="94">
        <v>0</v>
      </c>
      <c r="E195" s="94">
        <v>0</v>
      </c>
      <c r="F195" s="94">
        <v>0</v>
      </c>
      <c r="G195" s="94">
        <v>0</v>
      </c>
      <c r="H195" s="206">
        <v>0</v>
      </c>
      <c r="I195" s="206">
        <v>0</v>
      </c>
      <c r="J195" s="61">
        <v>0</v>
      </c>
      <c r="K195" s="61">
        <v>0</v>
      </c>
      <c r="L195" s="103">
        <v>0</v>
      </c>
      <c r="M195" s="103">
        <v>0</v>
      </c>
      <c r="N195" s="33">
        <f t="shared" si="22"/>
        <v>0</v>
      </c>
      <c r="O195" s="33">
        <f t="shared" si="23"/>
        <v>0</v>
      </c>
      <c r="P195" s="324"/>
      <c r="Q195" s="324"/>
      <c r="R195" s="320"/>
      <c r="S195" s="320"/>
      <c r="T195" s="320"/>
    </row>
    <row r="196" spans="2:20" ht="23.25" customHeight="1">
      <c r="B196" s="395" t="s">
        <v>277</v>
      </c>
      <c r="C196" s="457"/>
      <c r="D196" s="109">
        <f>D190+D192+D194</f>
        <v>0</v>
      </c>
      <c r="E196" s="109">
        <f aca="true" t="shared" si="24" ref="E196:O196">E190+E192+E194</f>
        <v>0</v>
      </c>
      <c r="F196" s="109">
        <f t="shared" si="24"/>
        <v>0</v>
      </c>
      <c r="G196" s="109">
        <f t="shared" si="24"/>
        <v>0</v>
      </c>
      <c r="H196" s="109">
        <f t="shared" si="24"/>
        <v>100</v>
      </c>
      <c r="I196" s="137">
        <f t="shared" si="24"/>
        <v>92.8</v>
      </c>
      <c r="J196" s="151">
        <v>0</v>
      </c>
      <c r="K196" s="151">
        <v>0</v>
      </c>
      <c r="L196" s="109">
        <f t="shared" si="24"/>
        <v>0</v>
      </c>
      <c r="M196" s="109">
        <f t="shared" si="24"/>
        <v>0</v>
      </c>
      <c r="N196" s="109">
        <f t="shared" si="24"/>
        <v>100</v>
      </c>
      <c r="O196" s="109">
        <f t="shared" si="24"/>
        <v>92.8</v>
      </c>
      <c r="P196" s="14"/>
      <c r="Q196" s="14"/>
      <c r="R196" s="14"/>
      <c r="S196" s="14"/>
      <c r="T196" s="14"/>
    </row>
    <row r="197" spans="2:20" ht="23.25" customHeight="1">
      <c r="B197" s="307" t="s">
        <v>1411</v>
      </c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  <c r="Q197" s="308"/>
      <c r="R197" s="308"/>
      <c r="S197" s="308"/>
      <c r="T197" s="309"/>
    </row>
    <row r="198" spans="2:20" ht="21" customHeight="1">
      <c r="B198" s="347" t="s">
        <v>282</v>
      </c>
      <c r="C198" s="406"/>
      <c r="D198" s="406"/>
      <c r="E198" s="406"/>
      <c r="F198" s="406"/>
      <c r="G198" s="406"/>
      <c r="H198" s="406"/>
      <c r="I198" s="406"/>
      <c r="J198" s="406"/>
      <c r="K198" s="406"/>
      <c r="L198" s="406"/>
      <c r="M198" s="406"/>
      <c r="N198" s="406"/>
      <c r="O198" s="406"/>
      <c r="P198" s="432"/>
      <c r="Q198" s="432"/>
      <c r="R198" s="432"/>
      <c r="S198" s="432"/>
      <c r="T198" s="432"/>
    </row>
    <row r="199" spans="2:20" ht="23.25" customHeight="1">
      <c r="B199" s="37" t="s">
        <v>117</v>
      </c>
      <c r="C199" s="67" t="s">
        <v>283</v>
      </c>
      <c r="D199" s="96">
        <v>0</v>
      </c>
      <c r="E199" s="96">
        <v>0</v>
      </c>
      <c r="F199" s="96">
        <v>0</v>
      </c>
      <c r="G199" s="96">
        <v>0</v>
      </c>
      <c r="H199" s="207">
        <v>52184.9</v>
      </c>
      <c r="I199" s="207">
        <v>52163.9</v>
      </c>
      <c r="J199" s="96">
        <v>0</v>
      </c>
      <c r="K199" s="96">
        <v>0</v>
      </c>
      <c r="L199" s="207">
        <v>4797.9</v>
      </c>
      <c r="M199" s="207">
        <v>4797</v>
      </c>
      <c r="N199" s="33">
        <f>F199+H199+L199</f>
        <v>56982.8</v>
      </c>
      <c r="O199" s="33">
        <f>G199+I199+M199</f>
        <v>56960.9</v>
      </c>
      <c r="P199" s="323" t="s">
        <v>284</v>
      </c>
      <c r="Q199" s="323" t="s">
        <v>251</v>
      </c>
      <c r="R199" s="319" t="s">
        <v>285</v>
      </c>
      <c r="S199" s="319">
        <v>28743.48</v>
      </c>
      <c r="T199" s="319">
        <v>25582.33</v>
      </c>
    </row>
    <row r="200" spans="2:20" ht="14.25" customHeight="1">
      <c r="B200" s="10" t="s">
        <v>9</v>
      </c>
      <c r="C200" s="10" t="s">
        <v>263</v>
      </c>
      <c r="D200" s="105">
        <v>0</v>
      </c>
      <c r="E200" s="105">
        <v>0</v>
      </c>
      <c r="F200" s="105">
        <v>0</v>
      </c>
      <c r="G200" s="105">
        <v>0</v>
      </c>
      <c r="H200" s="206">
        <v>50500</v>
      </c>
      <c r="I200" s="206">
        <v>50500</v>
      </c>
      <c r="J200" s="61">
        <v>0</v>
      </c>
      <c r="K200" s="61">
        <v>0</v>
      </c>
      <c r="L200" s="206">
        <v>4797.9</v>
      </c>
      <c r="M200" s="206">
        <v>4797</v>
      </c>
      <c r="N200" s="62">
        <f t="shared" si="22"/>
        <v>55297.9</v>
      </c>
      <c r="O200" s="62">
        <f t="shared" si="23"/>
        <v>55297</v>
      </c>
      <c r="P200" s="324"/>
      <c r="Q200" s="324"/>
      <c r="R200" s="320"/>
      <c r="S200" s="320"/>
      <c r="T200" s="320"/>
    </row>
    <row r="201" spans="2:20" ht="14.25" customHeight="1">
      <c r="B201" s="2" t="s">
        <v>37</v>
      </c>
      <c r="C201" s="2" t="s">
        <v>264</v>
      </c>
      <c r="D201" s="98">
        <v>0</v>
      </c>
      <c r="E201" s="98">
        <v>0</v>
      </c>
      <c r="F201" s="98">
        <v>0</v>
      </c>
      <c r="G201" s="98">
        <v>0</v>
      </c>
      <c r="H201" s="206">
        <v>1684.9</v>
      </c>
      <c r="I201" s="206">
        <v>1663.9</v>
      </c>
      <c r="J201" s="61">
        <v>0</v>
      </c>
      <c r="K201" s="61">
        <v>0</v>
      </c>
      <c r="L201" s="206">
        <v>0</v>
      </c>
      <c r="M201" s="206">
        <v>0</v>
      </c>
      <c r="N201" s="75">
        <f t="shared" si="22"/>
        <v>1684.9</v>
      </c>
      <c r="O201" s="75">
        <f t="shared" si="23"/>
        <v>1663.9</v>
      </c>
      <c r="P201" s="324"/>
      <c r="Q201" s="324"/>
      <c r="R201" s="320"/>
      <c r="S201" s="320"/>
      <c r="T201" s="320"/>
    </row>
    <row r="202" spans="2:20" ht="20.25" customHeight="1">
      <c r="B202" s="341" t="s">
        <v>244</v>
      </c>
      <c r="C202" s="458"/>
      <c r="D202" s="104">
        <f>D199</f>
        <v>0</v>
      </c>
      <c r="E202" s="104">
        <f aca="true" t="shared" si="25" ref="E202:O202">E199</f>
        <v>0</v>
      </c>
      <c r="F202" s="104">
        <f t="shared" si="25"/>
        <v>0</v>
      </c>
      <c r="G202" s="104">
        <f t="shared" si="25"/>
        <v>0</v>
      </c>
      <c r="H202" s="104">
        <f t="shared" si="25"/>
        <v>52184.9</v>
      </c>
      <c r="I202" s="104">
        <f t="shared" si="25"/>
        <v>52163.9</v>
      </c>
      <c r="J202" s="104">
        <v>0</v>
      </c>
      <c r="K202" s="104">
        <v>0</v>
      </c>
      <c r="L202" s="104">
        <f t="shared" si="25"/>
        <v>4797.9</v>
      </c>
      <c r="M202" s="104">
        <f t="shared" si="25"/>
        <v>4797</v>
      </c>
      <c r="N202" s="104">
        <f t="shared" si="25"/>
        <v>56982.8</v>
      </c>
      <c r="O202" s="104">
        <f t="shared" si="25"/>
        <v>56960.9</v>
      </c>
      <c r="P202" s="9"/>
      <c r="Q202" s="9"/>
      <c r="R202" s="9"/>
      <c r="S202" s="9"/>
      <c r="T202" s="9"/>
    </row>
    <row r="203" spans="2:20" ht="22.5" customHeight="1">
      <c r="B203" s="459" t="s">
        <v>104</v>
      </c>
      <c r="C203" s="460"/>
      <c r="D203" s="155">
        <f>D187+D196+D202</f>
        <v>0</v>
      </c>
      <c r="E203" s="155">
        <f aca="true" t="shared" si="26" ref="E203:O203">E187+E196+E202</f>
        <v>0</v>
      </c>
      <c r="F203" s="155">
        <f t="shared" si="26"/>
        <v>28756.9</v>
      </c>
      <c r="G203" s="155">
        <f t="shared" si="26"/>
        <v>22225.9</v>
      </c>
      <c r="H203" s="155">
        <f t="shared" si="26"/>
        <v>56090.5</v>
      </c>
      <c r="I203" s="155">
        <f t="shared" si="26"/>
        <v>55381.8</v>
      </c>
      <c r="J203" s="155">
        <v>0</v>
      </c>
      <c r="K203" s="155">
        <v>0</v>
      </c>
      <c r="L203" s="155">
        <f t="shared" si="26"/>
        <v>5463.2</v>
      </c>
      <c r="M203" s="155">
        <f t="shared" si="26"/>
        <v>5462.3</v>
      </c>
      <c r="N203" s="155">
        <f t="shared" si="26"/>
        <v>90310.6</v>
      </c>
      <c r="O203" s="155">
        <f t="shared" si="26"/>
        <v>83070</v>
      </c>
      <c r="P203" s="14"/>
      <c r="Q203" s="14"/>
      <c r="R203" s="14"/>
      <c r="S203" s="14"/>
      <c r="T203" s="14"/>
    </row>
    <row r="204" spans="2:20" ht="37.5" customHeight="1">
      <c r="B204" s="307" t="s">
        <v>1412</v>
      </c>
      <c r="C204" s="313"/>
      <c r="D204" s="313"/>
      <c r="E204" s="313"/>
      <c r="F204" s="313"/>
      <c r="G204" s="313"/>
      <c r="H204" s="313"/>
      <c r="I204" s="313"/>
      <c r="J204" s="313"/>
      <c r="K204" s="313"/>
      <c r="L204" s="313"/>
      <c r="M204" s="313"/>
      <c r="N204" s="313"/>
      <c r="O204" s="313"/>
      <c r="P204" s="313"/>
      <c r="Q204" s="313"/>
      <c r="R204" s="313"/>
      <c r="S204" s="313"/>
      <c r="T204" s="314"/>
    </row>
    <row r="205" spans="2:20" ht="37.5" customHeight="1">
      <c r="B205" s="307" t="s">
        <v>1457</v>
      </c>
      <c r="C205" s="313"/>
      <c r="D205" s="313"/>
      <c r="E205" s="313"/>
      <c r="F205" s="313"/>
      <c r="G205" s="313"/>
      <c r="H205" s="313"/>
      <c r="I205" s="313"/>
      <c r="J205" s="313"/>
      <c r="K205" s="313"/>
      <c r="L205" s="313"/>
      <c r="M205" s="313"/>
      <c r="N205" s="313"/>
      <c r="O205" s="313"/>
      <c r="P205" s="313"/>
      <c r="Q205" s="313"/>
      <c r="R205" s="313"/>
      <c r="S205" s="313"/>
      <c r="T205" s="314"/>
    </row>
    <row r="206" spans="2:20" ht="42" customHeight="1">
      <c r="B206" s="390" t="s">
        <v>0</v>
      </c>
      <c r="C206" s="390" t="s">
        <v>1</v>
      </c>
      <c r="D206" s="385" t="s">
        <v>228</v>
      </c>
      <c r="E206" s="386"/>
      <c r="F206" s="356" t="s">
        <v>105</v>
      </c>
      <c r="G206" s="357"/>
      <c r="H206" s="317" t="s">
        <v>108</v>
      </c>
      <c r="I206" s="318"/>
      <c r="J206" s="393" t="s">
        <v>676</v>
      </c>
      <c r="K206" s="394"/>
      <c r="L206" s="317" t="s">
        <v>109</v>
      </c>
      <c r="M206" s="318"/>
      <c r="N206" s="317" t="s">
        <v>147</v>
      </c>
      <c r="O206" s="318"/>
      <c r="P206" s="321" t="s">
        <v>110</v>
      </c>
      <c r="Q206" s="321" t="s">
        <v>111</v>
      </c>
      <c r="R206" s="321" t="s">
        <v>112</v>
      </c>
      <c r="S206" s="321" t="s">
        <v>113</v>
      </c>
      <c r="T206" s="321" t="s">
        <v>114</v>
      </c>
    </row>
    <row r="207" spans="2:20" ht="63" customHeight="1">
      <c r="B207" s="391"/>
      <c r="C207" s="392"/>
      <c r="D207" s="6" t="s">
        <v>2</v>
      </c>
      <c r="E207" s="6" t="s">
        <v>3</v>
      </c>
      <c r="F207" s="5" t="s">
        <v>2</v>
      </c>
      <c r="G207" s="7" t="s">
        <v>3</v>
      </c>
      <c r="H207" s="6" t="s">
        <v>2</v>
      </c>
      <c r="I207" s="6" t="s">
        <v>3</v>
      </c>
      <c r="J207" s="6" t="s">
        <v>2</v>
      </c>
      <c r="K207" s="6" t="s">
        <v>3</v>
      </c>
      <c r="L207" s="6" t="s">
        <v>2</v>
      </c>
      <c r="M207" s="6" t="s">
        <v>3</v>
      </c>
      <c r="N207" s="6" t="s">
        <v>2</v>
      </c>
      <c r="O207" s="6" t="s">
        <v>3</v>
      </c>
      <c r="P207" s="322"/>
      <c r="Q207" s="322"/>
      <c r="R207" s="322"/>
      <c r="S207" s="322"/>
      <c r="T207" s="322"/>
    </row>
    <row r="208" spans="2:20" ht="14.25" customHeight="1">
      <c r="B208" s="13" t="s">
        <v>4</v>
      </c>
      <c r="C208" s="13" t="s">
        <v>5</v>
      </c>
      <c r="D208" s="13" t="s">
        <v>6</v>
      </c>
      <c r="E208" s="13" t="s">
        <v>367</v>
      </c>
      <c r="F208" s="13" t="s">
        <v>7</v>
      </c>
      <c r="G208" s="13" t="s">
        <v>8</v>
      </c>
      <c r="H208" s="13" t="s">
        <v>566</v>
      </c>
      <c r="I208" s="13" t="s">
        <v>567</v>
      </c>
      <c r="J208" s="13" t="s">
        <v>106</v>
      </c>
      <c r="K208" s="13" t="s">
        <v>568</v>
      </c>
      <c r="L208" s="13" t="s">
        <v>106</v>
      </c>
      <c r="M208" s="13" t="s">
        <v>568</v>
      </c>
      <c r="N208" s="13" t="s">
        <v>569</v>
      </c>
      <c r="O208" s="13" t="s">
        <v>107</v>
      </c>
      <c r="P208" s="13" t="s">
        <v>570</v>
      </c>
      <c r="Q208" s="13" t="s">
        <v>571</v>
      </c>
      <c r="R208" s="13" t="s">
        <v>502</v>
      </c>
      <c r="S208" s="13" t="s">
        <v>572</v>
      </c>
      <c r="T208" s="13" t="s">
        <v>573</v>
      </c>
    </row>
    <row r="209" spans="2:20" ht="20.25" customHeight="1">
      <c r="B209" s="347" t="s">
        <v>357</v>
      </c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  <c r="P209" s="375"/>
      <c r="Q209" s="375"/>
      <c r="R209" s="375"/>
      <c r="S209" s="375"/>
      <c r="T209" s="375"/>
    </row>
    <row r="210" spans="2:20" ht="23.25" customHeight="1">
      <c r="B210" s="347" t="s">
        <v>358</v>
      </c>
      <c r="C210" s="375"/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5"/>
      <c r="Q210" s="375"/>
      <c r="R210" s="375"/>
      <c r="S210" s="375"/>
      <c r="T210" s="375"/>
    </row>
    <row r="211" spans="2:21" ht="40.5" customHeight="1">
      <c r="B211" s="18" t="s">
        <v>117</v>
      </c>
      <c r="C211" s="18" t="s">
        <v>359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20">
        <v>0</v>
      </c>
      <c r="N211" s="33">
        <f>F211+H211+L211</f>
        <v>0</v>
      </c>
      <c r="O211" s="33">
        <f>G211+I211+M211</f>
        <v>0</v>
      </c>
      <c r="P211" s="50" t="s">
        <v>361</v>
      </c>
      <c r="Q211" s="50" t="s">
        <v>362</v>
      </c>
      <c r="R211" s="66" t="s">
        <v>363</v>
      </c>
      <c r="S211" s="66">
        <v>1054.5</v>
      </c>
      <c r="T211" s="175">
        <v>1184.9</v>
      </c>
      <c r="U211" s="185"/>
    </row>
    <row r="212" spans="2:21" ht="60.75" customHeight="1">
      <c r="B212" s="2" t="s">
        <v>9</v>
      </c>
      <c r="C212" s="2" t="s">
        <v>286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8">
        <v>0</v>
      </c>
      <c r="N212" s="61">
        <f aca="true" t="shared" si="27" ref="N212:N297">F212+H212+L212</f>
        <v>0</v>
      </c>
      <c r="O212" s="61">
        <f aca="true" t="shared" si="28" ref="O212:O297">G212+I212+M212</f>
        <v>0</v>
      </c>
      <c r="P212" s="323" t="s">
        <v>1012</v>
      </c>
      <c r="Q212" s="323" t="s">
        <v>362</v>
      </c>
      <c r="R212" s="319" t="s">
        <v>364</v>
      </c>
      <c r="S212" s="319">
        <v>120.55</v>
      </c>
      <c r="T212" s="352">
        <v>209.5</v>
      </c>
      <c r="U212" s="561"/>
    </row>
    <row r="213" spans="2:21" ht="38.25" customHeight="1">
      <c r="B213" s="2" t="s">
        <v>37</v>
      </c>
      <c r="C213" s="2" t="s">
        <v>287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8">
        <v>0</v>
      </c>
      <c r="N213" s="61">
        <f t="shared" si="27"/>
        <v>0</v>
      </c>
      <c r="O213" s="61">
        <f t="shared" si="28"/>
        <v>0</v>
      </c>
      <c r="P213" s="324"/>
      <c r="Q213" s="324"/>
      <c r="R213" s="320"/>
      <c r="S213" s="320"/>
      <c r="T213" s="353"/>
      <c r="U213" s="561"/>
    </row>
    <row r="214" spans="2:21" ht="48.75" customHeight="1">
      <c r="B214" s="2" t="s">
        <v>39</v>
      </c>
      <c r="C214" s="2" t="s">
        <v>288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8">
        <v>0</v>
      </c>
      <c r="N214" s="61">
        <f t="shared" si="27"/>
        <v>0</v>
      </c>
      <c r="O214" s="61">
        <f t="shared" si="28"/>
        <v>0</v>
      </c>
      <c r="P214" s="324"/>
      <c r="Q214" s="324"/>
      <c r="R214" s="320"/>
      <c r="S214" s="320"/>
      <c r="T214" s="353"/>
      <c r="U214" s="561"/>
    </row>
    <row r="215" spans="2:21" ht="70.5" customHeight="1">
      <c r="B215" s="2" t="s">
        <v>179</v>
      </c>
      <c r="C215" s="2" t="s">
        <v>289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8">
        <v>0</v>
      </c>
      <c r="N215" s="61">
        <f t="shared" si="27"/>
        <v>0</v>
      </c>
      <c r="O215" s="61">
        <f t="shared" si="28"/>
        <v>0</v>
      </c>
      <c r="P215" s="324"/>
      <c r="Q215" s="324"/>
      <c r="R215" s="320"/>
      <c r="S215" s="320"/>
      <c r="T215" s="353"/>
      <c r="U215" s="561"/>
    </row>
    <row r="216" spans="2:21" ht="37.5" customHeight="1">
      <c r="B216" s="112" t="s">
        <v>119</v>
      </c>
      <c r="C216" s="112" t="s">
        <v>360</v>
      </c>
      <c r="D216" s="113">
        <v>0</v>
      </c>
      <c r="E216" s="113">
        <v>0</v>
      </c>
      <c r="F216" s="113">
        <v>0</v>
      </c>
      <c r="G216" s="113">
        <v>0</v>
      </c>
      <c r="H216" s="113">
        <v>0</v>
      </c>
      <c r="I216" s="113">
        <v>0</v>
      </c>
      <c r="J216" s="3">
        <v>0</v>
      </c>
      <c r="K216" s="3">
        <v>0</v>
      </c>
      <c r="L216" s="113">
        <v>0</v>
      </c>
      <c r="M216" s="113">
        <v>0</v>
      </c>
      <c r="N216" s="110">
        <f t="shared" si="27"/>
        <v>0</v>
      </c>
      <c r="O216" s="110">
        <f t="shared" si="28"/>
        <v>0</v>
      </c>
      <c r="P216" s="48" t="s">
        <v>365</v>
      </c>
      <c r="Q216" s="48" t="s">
        <v>245</v>
      </c>
      <c r="R216" s="49" t="s">
        <v>366</v>
      </c>
      <c r="S216" s="49">
        <v>39</v>
      </c>
      <c r="T216" s="176">
        <v>44</v>
      </c>
      <c r="U216" s="185"/>
    </row>
    <row r="217" spans="2:21" ht="39" customHeight="1">
      <c r="B217" s="323" t="s">
        <v>11</v>
      </c>
      <c r="C217" s="323" t="s">
        <v>290</v>
      </c>
      <c r="D217" s="449">
        <v>0</v>
      </c>
      <c r="E217" s="449">
        <v>0</v>
      </c>
      <c r="F217" s="449">
        <v>0</v>
      </c>
      <c r="G217" s="449">
        <v>0</v>
      </c>
      <c r="H217" s="449">
        <v>0</v>
      </c>
      <c r="I217" s="449">
        <v>0</v>
      </c>
      <c r="J217" s="449">
        <v>0</v>
      </c>
      <c r="K217" s="449">
        <v>0</v>
      </c>
      <c r="L217" s="449">
        <v>0</v>
      </c>
      <c r="M217" s="449">
        <v>0</v>
      </c>
      <c r="N217" s="449">
        <f t="shared" si="27"/>
        <v>0</v>
      </c>
      <c r="O217" s="449">
        <f t="shared" si="28"/>
        <v>0</v>
      </c>
      <c r="P217" s="197" t="s">
        <v>368</v>
      </c>
      <c r="Q217" s="50" t="s">
        <v>128</v>
      </c>
      <c r="R217" s="66" t="s">
        <v>369</v>
      </c>
      <c r="S217" s="66">
        <v>5.6</v>
      </c>
      <c r="T217" s="175">
        <v>3.7</v>
      </c>
      <c r="U217" s="185"/>
    </row>
    <row r="218" spans="2:21" ht="58.5" customHeight="1">
      <c r="B218" s="455"/>
      <c r="C218" s="455"/>
      <c r="D218" s="450"/>
      <c r="E218" s="450"/>
      <c r="F218" s="450"/>
      <c r="G218" s="450"/>
      <c r="H218" s="450"/>
      <c r="I218" s="450"/>
      <c r="J218" s="450">
        <v>0</v>
      </c>
      <c r="K218" s="450">
        <v>0</v>
      </c>
      <c r="L218" s="450"/>
      <c r="M218" s="450"/>
      <c r="N218" s="450"/>
      <c r="O218" s="450"/>
      <c r="P218" s="111" t="s">
        <v>370</v>
      </c>
      <c r="Q218" s="48" t="s">
        <v>251</v>
      </c>
      <c r="R218" s="49" t="s">
        <v>371</v>
      </c>
      <c r="S218" s="49">
        <v>29291</v>
      </c>
      <c r="T218" s="176">
        <v>31404.4</v>
      </c>
      <c r="U218" s="185"/>
    </row>
    <row r="219" spans="2:21" ht="63" customHeight="1">
      <c r="B219" s="455"/>
      <c r="C219" s="455"/>
      <c r="D219" s="450"/>
      <c r="E219" s="450"/>
      <c r="F219" s="450"/>
      <c r="G219" s="450"/>
      <c r="H219" s="450"/>
      <c r="I219" s="450"/>
      <c r="J219" s="450">
        <v>0</v>
      </c>
      <c r="K219" s="450">
        <v>0</v>
      </c>
      <c r="L219" s="450"/>
      <c r="M219" s="450"/>
      <c r="N219" s="450"/>
      <c r="O219" s="450"/>
      <c r="P219" s="111" t="s">
        <v>372</v>
      </c>
      <c r="Q219" s="48" t="s">
        <v>128</v>
      </c>
      <c r="R219" s="49" t="s">
        <v>373</v>
      </c>
      <c r="S219" s="49">
        <v>102.6</v>
      </c>
      <c r="T219" s="176">
        <v>102.6</v>
      </c>
      <c r="U219" s="185"/>
    </row>
    <row r="220" spans="2:21" ht="48" customHeight="1">
      <c r="B220" s="456"/>
      <c r="C220" s="456"/>
      <c r="D220" s="450"/>
      <c r="E220" s="450"/>
      <c r="F220" s="450"/>
      <c r="G220" s="450"/>
      <c r="H220" s="450"/>
      <c r="I220" s="450"/>
      <c r="J220" s="450">
        <v>0</v>
      </c>
      <c r="K220" s="450">
        <v>0</v>
      </c>
      <c r="L220" s="450"/>
      <c r="M220" s="450"/>
      <c r="N220" s="450"/>
      <c r="O220" s="450"/>
      <c r="P220" s="157" t="s">
        <v>374</v>
      </c>
      <c r="Q220" s="50" t="s">
        <v>362</v>
      </c>
      <c r="R220" s="66" t="s">
        <v>375</v>
      </c>
      <c r="S220" s="66">
        <v>155</v>
      </c>
      <c r="T220" s="175">
        <v>155</v>
      </c>
      <c r="U220" s="185"/>
    </row>
    <row r="221" spans="2:21" ht="21" customHeight="1">
      <c r="B221" s="453" t="s">
        <v>266</v>
      </c>
      <c r="C221" s="454"/>
      <c r="D221" s="161">
        <f>D211+D216</f>
        <v>0</v>
      </c>
      <c r="E221" s="161">
        <f aca="true" t="shared" si="29" ref="E221:O221">E211+E216</f>
        <v>0</v>
      </c>
      <c r="F221" s="161">
        <f t="shared" si="29"/>
        <v>0</v>
      </c>
      <c r="G221" s="161">
        <f t="shared" si="29"/>
        <v>0</v>
      </c>
      <c r="H221" s="161">
        <f t="shared" si="29"/>
        <v>0</v>
      </c>
      <c r="I221" s="161">
        <f t="shared" si="29"/>
        <v>0</v>
      </c>
      <c r="J221" s="162">
        <v>0</v>
      </c>
      <c r="K221" s="162">
        <v>0</v>
      </c>
      <c r="L221" s="161">
        <f t="shared" si="29"/>
        <v>0</v>
      </c>
      <c r="M221" s="161">
        <f t="shared" si="29"/>
        <v>0</v>
      </c>
      <c r="N221" s="161">
        <f t="shared" si="29"/>
        <v>0</v>
      </c>
      <c r="O221" s="161">
        <f t="shared" si="29"/>
        <v>0</v>
      </c>
      <c r="P221" s="85"/>
      <c r="Q221" s="85"/>
      <c r="R221" s="85"/>
      <c r="S221" s="85"/>
      <c r="T221" s="32"/>
      <c r="U221" s="185"/>
    </row>
    <row r="222" spans="2:21" ht="23.25" customHeight="1">
      <c r="B222" s="369" t="s">
        <v>1436</v>
      </c>
      <c r="C222" s="370"/>
      <c r="D222" s="370"/>
      <c r="E222" s="370"/>
      <c r="F222" s="370"/>
      <c r="G222" s="370"/>
      <c r="H222" s="370"/>
      <c r="I222" s="370"/>
      <c r="J222" s="370"/>
      <c r="K222" s="370"/>
      <c r="L222" s="370"/>
      <c r="M222" s="370"/>
      <c r="N222" s="370"/>
      <c r="O222" s="370"/>
      <c r="P222" s="370"/>
      <c r="Q222" s="370"/>
      <c r="R222" s="370"/>
      <c r="S222" s="370"/>
      <c r="T222" s="371"/>
      <c r="U222" s="186"/>
    </row>
    <row r="223" spans="2:20" ht="28.5" customHeight="1">
      <c r="B223" s="385" t="s">
        <v>376</v>
      </c>
      <c r="C223" s="451"/>
      <c r="D223" s="451"/>
      <c r="E223" s="451"/>
      <c r="F223" s="451"/>
      <c r="G223" s="451"/>
      <c r="H223" s="451"/>
      <c r="I223" s="451"/>
      <c r="J223" s="451"/>
      <c r="K223" s="451"/>
      <c r="L223" s="451"/>
      <c r="M223" s="451"/>
      <c r="N223" s="451"/>
      <c r="O223" s="452"/>
      <c r="P223" s="163"/>
      <c r="Q223" s="163"/>
      <c r="R223" s="163"/>
      <c r="S223" s="163"/>
      <c r="T223" s="164"/>
    </row>
    <row r="224" spans="2:20" ht="44.25" customHeight="1">
      <c r="B224" s="158" t="s">
        <v>117</v>
      </c>
      <c r="C224" s="158" t="s">
        <v>377</v>
      </c>
      <c r="D224" s="159">
        <v>0</v>
      </c>
      <c r="E224" s="159">
        <v>0</v>
      </c>
      <c r="F224" s="159">
        <v>0</v>
      </c>
      <c r="G224" s="159">
        <v>0</v>
      </c>
      <c r="H224" s="159">
        <v>0</v>
      </c>
      <c r="I224" s="159">
        <v>0</v>
      </c>
      <c r="J224" s="159">
        <v>0</v>
      </c>
      <c r="K224" s="159">
        <v>0</v>
      </c>
      <c r="L224" s="159">
        <v>0</v>
      </c>
      <c r="M224" s="159">
        <v>0</v>
      </c>
      <c r="N224" s="99">
        <f>F224+H224+L224</f>
        <v>0</v>
      </c>
      <c r="O224" s="99">
        <f>G224+I224+M224</f>
        <v>0</v>
      </c>
      <c r="P224" s="160" t="s">
        <v>379</v>
      </c>
      <c r="Q224" s="160" t="s">
        <v>128</v>
      </c>
      <c r="R224" s="139" t="s">
        <v>380</v>
      </c>
      <c r="S224" s="139">
        <v>1.2</v>
      </c>
      <c r="T224" s="139">
        <v>1</v>
      </c>
    </row>
    <row r="225" spans="2:20" ht="30" customHeight="1">
      <c r="B225" s="2" t="s">
        <v>9</v>
      </c>
      <c r="C225" s="2" t="s">
        <v>291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8">
        <v>0</v>
      </c>
      <c r="N225" s="61">
        <f t="shared" si="27"/>
        <v>0</v>
      </c>
      <c r="O225" s="61">
        <f t="shared" si="28"/>
        <v>0</v>
      </c>
      <c r="P225" s="48" t="s">
        <v>381</v>
      </c>
      <c r="Q225" s="48" t="s">
        <v>128</v>
      </c>
      <c r="R225" s="49" t="s">
        <v>149</v>
      </c>
      <c r="S225" s="49">
        <v>18</v>
      </c>
      <c r="T225" s="49">
        <v>15.8</v>
      </c>
    </row>
    <row r="226" spans="2:20" ht="25.5" customHeight="1">
      <c r="B226" s="2" t="s">
        <v>37</v>
      </c>
      <c r="C226" s="2" t="s">
        <v>292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8">
        <v>0</v>
      </c>
      <c r="N226" s="61">
        <f t="shared" si="27"/>
        <v>0</v>
      </c>
      <c r="O226" s="61">
        <f t="shared" si="28"/>
        <v>0</v>
      </c>
      <c r="P226" s="48" t="s">
        <v>382</v>
      </c>
      <c r="Q226" s="48" t="s">
        <v>128</v>
      </c>
      <c r="R226" s="49" t="s">
        <v>383</v>
      </c>
      <c r="S226" s="49">
        <v>10</v>
      </c>
      <c r="T226" s="49">
        <v>9.8</v>
      </c>
    </row>
    <row r="227" spans="2:21" ht="94.5" customHeight="1">
      <c r="B227" s="2" t="s">
        <v>39</v>
      </c>
      <c r="C227" s="2" t="s">
        <v>293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8">
        <v>0</v>
      </c>
      <c r="N227" s="61">
        <f t="shared" si="27"/>
        <v>0</v>
      </c>
      <c r="O227" s="61">
        <f t="shared" si="28"/>
        <v>0</v>
      </c>
      <c r="P227" s="50" t="s">
        <v>1013</v>
      </c>
      <c r="Q227" s="50" t="s">
        <v>128</v>
      </c>
      <c r="R227" s="66">
        <v>15</v>
      </c>
      <c r="S227" s="66">
        <v>25</v>
      </c>
      <c r="T227" s="66">
        <v>75.4</v>
      </c>
      <c r="U227" s="292"/>
    </row>
    <row r="228" spans="2:21" ht="33.75" customHeight="1">
      <c r="B228" s="2" t="s">
        <v>179</v>
      </c>
      <c r="C228" s="2" t="s">
        <v>294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8">
        <v>0</v>
      </c>
      <c r="N228" s="61">
        <f t="shared" si="27"/>
        <v>0</v>
      </c>
      <c r="O228" s="61">
        <f t="shared" si="28"/>
        <v>0</v>
      </c>
      <c r="P228" s="323" t="s">
        <v>1014</v>
      </c>
      <c r="Q228" s="323" t="s">
        <v>944</v>
      </c>
      <c r="R228" s="319" t="s">
        <v>385</v>
      </c>
      <c r="S228" s="319">
        <v>4.3</v>
      </c>
      <c r="T228" s="319">
        <v>4.25</v>
      </c>
      <c r="U228" s="378"/>
    </row>
    <row r="229" spans="2:21" ht="37.5" customHeight="1">
      <c r="B229" s="2" t="s">
        <v>181</v>
      </c>
      <c r="C229" s="2" t="s">
        <v>295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8">
        <v>0</v>
      </c>
      <c r="N229" s="61">
        <f t="shared" si="27"/>
        <v>0</v>
      </c>
      <c r="O229" s="61">
        <f t="shared" si="28"/>
        <v>0</v>
      </c>
      <c r="P229" s="324"/>
      <c r="Q229" s="324"/>
      <c r="R229" s="320"/>
      <c r="S229" s="320"/>
      <c r="T229" s="320"/>
      <c r="U229" s="378"/>
    </row>
    <row r="230" spans="2:21" ht="63" customHeight="1">
      <c r="B230" s="2" t="s">
        <v>183</v>
      </c>
      <c r="C230" s="2" t="s">
        <v>296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8">
        <v>0</v>
      </c>
      <c r="N230" s="61">
        <f t="shared" si="27"/>
        <v>0</v>
      </c>
      <c r="O230" s="61">
        <f t="shared" si="28"/>
        <v>0</v>
      </c>
      <c r="P230" s="324"/>
      <c r="Q230" s="324"/>
      <c r="R230" s="320"/>
      <c r="S230" s="320"/>
      <c r="T230" s="320"/>
      <c r="U230" s="378"/>
    </row>
    <row r="231" spans="2:21" ht="39.75" customHeight="1">
      <c r="B231" s="112" t="s">
        <v>119</v>
      </c>
      <c r="C231" s="112" t="s">
        <v>378</v>
      </c>
      <c r="D231" s="113">
        <v>0</v>
      </c>
      <c r="E231" s="113">
        <v>0</v>
      </c>
      <c r="F231" s="113">
        <v>0</v>
      </c>
      <c r="G231" s="113">
        <v>0</v>
      </c>
      <c r="H231" s="113">
        <v>0</v>
      </c>
      <c r="I231" s="113">
        <v>0</v>
      </c>
      <c r="J231" s="19">
        <v>0</v>
      </c>
      <c r="K231" s="19">
        <v>0</v>
      </c>
      <c r="L231" s="113">
        <v>0</v>
      </c>
      <c r="M231" s="113">
        <v>0</v>
      </c>
      <c r="N231" s="110">
        <f t="shared" si="27"/>
        <v>0</v>
      </c>
      <c r="O231" s="110">
        <f t="shared" si="28"/>
        <v>0</v>
      </c>
      <c r="P231" s="323" t="s">
        <v>386</v>
      </c>
      <c r="Q231" s="323" t="s">
        <v>387</v>
      </c>
      <c r="R231" s="319" t="s">
        <v>166</v>
      </c>
      <c r="S231" s="319">
        <v>6</v>
      </c>
      <c r="T231" s="319">
        <v>6</v>
      </c>
      <c r="U231" s="378"/>
    </row>
    <row r="232" spans="2:21" ht="33.75" customHeight="1">
      <c r="B232" s="2" t="s">
        <v>11</v>
      </c>
      <c r="C232" s="2" t="s">
        <v>291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8">
        <v>0</v>
      </c>
      <c r="N232" s="61">
        <f t="shared" si="27"/>
        <v>0</v>
      </c>
      <c r="O232" s="61">
        <f t="shared" si="28"/>
        <v>0</v>
      </c>
      <c r="P232" s="324"/>
      <c r="Q232" s="324"/>
      <c r="R232" s="320"/>
      <c r="S232" s="320"/>
      <c r="T232" s="320"/>
      <c r="U232" s="378"/>
    </row>
    <row r="233" spans="2:21" ht="26.25" customHeight="1">
      <c r="B233" s="2" t="s">
        <v>13</v>
      </c>
      <c r="C233" s="2" t="s">
        <v>292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8">
        <v>0</v>
      </c>
      <c r="N233" s="61">
        <f t="shared" si="27"/>
        <v>0</v>
      </c>
      <c r="O233" s="61">
        <f t="shared" si="28"/>
        <v>0</v>
      </c>
      <c r="P233" s="324"/>
      <c r="Q233" s="324"/>
      <c r="R233" s="320"/>
      <c r="S233" s="320"/>
      <c r="T233" s="320"/>
      <c r="U233" s="378"/>
    </row>
    <row r="234" spans="2:21" ht="35.25" customHeight="1">
      <c r="B234" s="2" t="s">
        <v>15</v>
      </c>
      <c r="C234" s="2" t="s">
        <v>293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8">
        <v>0</v>
      </c>
      <c r="N234" s="61">
        <f t="shared" si="27"/>
        <v>0</v>
      </c>
      <c r="O234" s="61">
        <f t="shared" si="28"/>
        <v>0</v>
      </c>
      <c r="P234" s="324"/>
      <c r="Q234" s="324"/>
      <c r="R234" s="320"/>
      <c r="S234" s="320"/>
      <c r="T234" s="320"/>
      <c r="U234" s="378"/>
    </row>
    <row r="235" spans="2:21" ht="38.25" customHeight="1">
      <c r="B235" s="2" t="s">
        <v>18</v>
      </c>
      <c r="C235" s="2" t="s">
        <v>294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8">
        <v>0</v>
      </c>
      <c r="N235" s="61">
        <f t="shared" si="27"/>
        <v>0</v>
      </c>
      <c r="O235" s="61">
        <f t="shared" si="28"/>
        <v>0</v>
      </c>
      <c r="P235" s="324"/>
      <c r="Q235" s="324"/>
      <c r="R235" s="320"/>
      <c r="S235" s="320"/>
      <c r="T235" s="320"/>
      <c r="U235" s="378"/>
    </row>
    <row r="236" spans="2:21" ht="36" customHeight="1">
      <c r="B236" s="2" t="s">
        <v>20</v>
      </c>
      <c r="C236" s="2" t="s">
        <v>295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8">
        <v>0</v>
      </c>
      <c r="N236" s="61">
        <f t="shared" si="27"/>
        <v>0</v>
      </c>
      <c r="O236" s="61">
        <f t="shared" si="28"/>
        <v>0</v>
      </c>
      <c r="P236" s="324"/>
      <c r="Q236" s="324"/>
      <c r="R236" s="320"/>
      <c r="S236" s="320"/>
      <c r="T236" s="320"/>
      <c r="U236" s="378"/>
    </row>
    <row r="237" spans="2:21" ht="63.75" customHeight="1">
      <c r="B237" s="2" t="s">
        <v>22</v>
      </c>
      <c r="C237" s="2" t="s">
        <v>296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8">
        <v>0</v>
      </c>
      <c r="N237" s="61">
        <f t="shared" si="27"/>
        <v>0</v>
      </c>
      <c r="O237" s="61">
        <f t="shared" si="28"/>
        <v>0</v>
      </c>
      <c r="P237" s="324"/>
      <c r="Q237" s="324"/>
      <c r="R237" s="320"/>
      <c r="S237" s="320"/>
      <c r="T237" s="320"/>
      <c r="U237" s="378"/>
    </row>
    <row r="238" spans="2:20" ht="24" customHeight="1">
      <c r="B238" s="395" t="s">
        <v>277</v>
      </c>
      <c r="C238" s="407"/>
      <c r="D238" s="84">
        <f>D224+D231</f>
        <v>0</v>
      </c>
      <c r="E238" s="84">
        <f aca="true" t="shared" si="30" ref="E238:O238">E224+E231</f>
        <v>0</v>
      </c>
      <c r="F238" s="84">
        <f t="shared" si="30"/>
        <v>0</v>
      </c>
      <c r="G238" s="84">
        <f t="shared" si="30"/>
        <v>0</v>
      </c>
      <c r="H238" s="84">
        <f t="shared" si="30"/>
        <v>0</v>
      </c>
      <c r="I238" s="84">
        <f t="shared" si="30"/>
        <v>0</v>
      </c>
      <c r="J238" s="156">
        <v>0</v>
      </c>
      <c r="K238" s="156">
        <v>0</v>
      </c>
      <c r="L238" s="84">
        <f t="shared" si="30"/>
        <v>0</v>
      </c>
      <c r="M238" s="84">
        <f t="shared" si="30"/>
        <v>0</v>
      </c>
      <c r="N238" s="84">
        <f t="shared" si="30"/>
        <v>0</v>
      </c>
      <c r="O238" s="88">
        <f t="shared" si="30"/>
        <v>0</v>
      </c>
      <c r="P238" s="14"/>
      <c r="Q238" s="14"/>
      <c r="R238" s="14"/>
      <c r="S238" s="14"/>
      <c r="T238" s="14"/>
    </row>
    <row r="239" spans="2:20" ht="24" customHeight="1">
      <c r="B239" s="307" t="s">
        <v>1413</v>
      </c>
      <c r="C239" s="308"/>
      <c r="D239" s="308"/>
      <c r="E239" s="308"/>
      <c r="F239" s="308"/>
      <c r="G239" s="308"/>
      <c r="H239" s="308"/>
      <c r="I239" s="308"/>
      <c r="J239" s="308"/>
      <c r="K239" s="308"/>
      <c r="L239" s="308"/>
      <c r="M239" s="308"/>
      <c r="N239" s="308"/>
      <c r="O239" s="308"/>
      <c r="P239" s="308"/>
      <c r="Q239" s="308"/>
      <c r="R239" s="308"/>
      <c r="S239" s="308"/>
      <c r="T239" s="309"/>
    </row>
    <row r="240" spans="2:20" ht="24" customHeight="1">
      <c r="B240" s="438" t="s">
        <v>388</v>
      </c>
      <c r="C240" s="439"/>
      <c r="D240" s="439"/>
      <c r="E240" s="439"/>
      <c r="F240" s="439"/>
      <c r="G240" s="439"/>
      <c r="H240" s="439"/>
      <c r="I240" s="439"/>
      <c r="J240" s="439"/>
      <c r="K240" s="439"/>
      <c r="L240" s="439"/>
      <c r="M240" s="439"/>
      <c r="N240" s="439"/>
      <c r="O240" s="440"/>
      <c r="P240" s="167"/>
      <c r="Q240" s="145"/>
      <c r="R240" s="145"/>
      <c r="S240" s="145"/>
      <c r="T240" s="63"/>
    </row>
    <row r="241" spans="2:20" ht="38.25" customHeight="1">
      <c r="B241" s="112" t="s">
        <v>117</v>
      </c>
      <c r="C241" s="112" t="s">
        <v>389</v>
      </c>
      <c r="D241" s="113">
        <v>0</v>
      </c>
      <c r="E241" s="113">
        <v>0</v>
      </c>
      <c r="F241" s="113">
        <v>0</v>
      </c>
      <c r="G241" s="113">
        <v>0</v>
      </c>
      <c r="H241" s="207">
        <v>0</v>
      </c>
      <c r="I241" s="207">
        <v>0</v>
      </c>
      <c r="J241" s="113">
        <v>0</v>
      </c>
      <c r="K241" s="113">
        <v>0</v>
      </c>
      <c r="L241" s="113">
        <v>0</v>
      </c>
      <c r="M241" s="113">
        <v>0</v>
      </c>
      <c r="N241" s="110">
        <f>F241+H241+L241</f>
        <v>0</v>
      </c>
      <c r="O241" s="110">
        <f>G241+I241+M241</f>
        <v>0</v>
      </c>
      <c r="P241" s="165" t="s">
        <v>391</v>
      </c>
      <c r="Q241" s="165" t="s">
        <v>245</v>
      </c>
      <c r="R241" s="166" t="s">
        <v>392</v>
      </c>
      <c r="S241" s="166">
        <v>5.8</v>
      </c>
      <c r="T241" s="166">
        <v>6</v>
      </c>
    </row>
    <row r="242" spans="2:20" ht="35.25" customHeight="1">
      <c r="B242" s="2" t="s">
        <v>9</v>
      </c>
      <c r="C242" s="2" t="s">
        <v>297</v>
      </c>
      <c r="D242" s="3">
        <v>0</v>
      </c>
      <c r="E242" s="3">
        <v>0</v>
      </c>
      <c r="F242" s="3">
        <v>0</v>
      </c>
      <c r="G242" s="3">
        <v>0</v>
      </c>
      <c r="H242" s="206">
        <v>0</v>
      </c>
      <c r="I242" s="206">
        <v>0</v>
      </c>
      <c r="J242" s="3">
        <v>0</v>
      </c>
      <c r="K242" s="3">
        <v>0</v>
      </c>
      <c r="L242" s="3">
        <v>0</v>
      </c>
      <c r="M242" s="8">
        <v>0</v>
      </c>
      <c r="N242" s="61">
        <f t="shared" si="27"/>
        <v>0</v>
      </c>
      <c r="O242" s="61">
        <f t="shared" si="28"/>
        <v>0</v>
      </c>
      <c r="P242" s="323" t="s">
        <v>393</v>
      </c>
      <c r="Q242" s="323" t="s">
        <v>944</v>
      </c>
      <c r="R242" s="319" t="s">
        <v>166</v>
      </c>
      <c r="S242" s="319" t="s">
        <v>166</v>
      </c>
      <c r="T242" s="319">
        <v>0</v>
      </c>
    </row>
    <row r="243" spans="2:20" ht="36" customHeight="1">
      <c r="B243" s="2" t="s">
        <v>37</v>
      </c>
      <c r="C243" s="2" t="s">
        <v>298</v>
      </c>
      <c r="D243" s="3">
        <v>0</v>
      </c>
      <c r="E243" s="3">
        <v>0</v>
      </c>
      <c r="F243" s="3">
        <v>0</v>
      </c>
      <c r="G243" s="3">
        <v>0</v>
      </c>
      <c r="H243" s="206">
        <v>0</v>
      </c>
      <c r="I243" s="206">
        <v>0</v>
      </c>
      <c r="J243" s="3">
        <v>0</v>
      </c>
      <c r="K243" s="3">
        <v>0</v>
      </c>
      <c r="L243" s="3">
        <v>0</v>
      </c>
      <c r="M243" s="8">
        <v>0</v>
      </c>
      <c r="N243" s="61">
        <f t="shared" si="27"/>
        <v>0</v>
      </c>
      <c r="O243" s="61">
        <f t="shared" si="28"/>
        <v>0</v>
      </c>
      <c r="P243" s="324"/>
      <c r="Q243" s="324"/>
      <c r="R243" s="320"/>
      <c r="S243" s="320"/>
      <c r="T243" s="320"/>
    </row>
    <row r="244" spans="2:20" ht="36" customHeight="1">
      <c r="B244" s="2" t="s">
        <v>39</v>
      </c>
      <c r="C244" s="2" t="s">
        <v>299</v>
      </c>
      <c r="D244" s="3">
        <v>0</v>
      </c>
      <c r="E244" s="3">
        <v>0</v>
      </c>
      <c r="F244" s="3">
        <v>0</v>
      </c>
      <c r="G244" s="3">
        <v>0</v>
      </c>
      <c r="H244" s="206">
        <v>0</v>
      </c>
      <c r="I244" s="206">
        <v>0</v>
      </c>
      <c r="J244" s="3">
        <v>0</v>
      </c>
      <c r="K244" s="3">
        <v>0</v>
      </c>
      <c r="L244" s="3">
        <v>0</v>
      </c>
      <c r="M244" s="8">
        <v>0</v>
      </c>
      <c r="N244" s="61">
        <f t="shared" si="27"/>
        <v>0</v>
      </c>
      <c r="O244" s="61">
        <f t="shared" si="28"/>
        <v>0</v>
      </c>
      <c r="P244" s="324"/>
      <c r="Q244" s="324"/>
      <c r="R244" s="320"/>
      <c r="S244" s="320"/>
      <c r="T244" s="320"/>
    </row>
    <row r="245" spans="2:20" ht="70.5" customHeight="1">
      <c r="B245" s="112" t="s">
        <v>119</v>
      </c>
      <c r="C245" s="112" t="s">
        <v>390</v>
      </c>
      <c r="D245" s="113">
        <v>0</v>
      </c>
      <c r="E245" s="113">
        <v>0</v>
      </c>
      <c r="F245" s="113">
        <v>0</v>
      </c>
      <c r="G245" s="113">
        <v>0</v>
      </c>
      <c r="H245" s="207">
        <v>147.9</v>
      </c>
      <c r="I245" s="207">
        <v>147.9</v>
      </c>
      <c r="J245" s="19">
        <v>0</v>
      </c>
      <c r="K245" s="19">
        <v>0</v>
      </c>
      <c r="L245" s="113">
        <v>0</v>
      </c>
      <c r="M245" s="113">
        <v>0</v>
      </c>
      <c r="N245" s="110">
        <f t="shared" si="27"/>
        <v>147.9</v>
      </c>
      <c r="O245" s="110">
        <f t="shared" si="28"/>
        <v>147.9</v>
      </c>
      <c r="P245" s="48" t="s">
        <v>394</v>
      </c>
      <c r="Q245" s="48" t="s">
        <v>128</v>
      </c>
      <c r="R245" s="49" t="s">
        <v>395</v>
      </c>
      <c r="S245" s="49">
        <v>31.5</v>
      </c>
      <c r="T245" s="49">
        <v>31.8</v>
      </c>
    </row>
    <row r="246" spans="2:20" ht="37.5" customHeight="1">
      <c r="B246" s="2" t="s">
        <v>11</v>
      </c>
      <c r="C246" s="2" t="s">
        <v>300</v>
      </c>
      <c r="D246" s="19">
        <v>0</v>
      </c>
      <c r="E246" s="19">
        <v>0</v>
      </c>
      <c r="F246" s="19">
        <v>0</v>
      </c>
      <c r="G246" s="19">
        <v>0</v>
      </c>
      <c r="H246" s="207">
        <v>0</v>
      </c>
      <c r="I246" s="207">
        <v>0</v>
      </c>
      <c r="J246" s="19">
        <v>0</v>
      </c>
      <c r="K246" s="19">
        <v>0</v>
      </c>
      <c r="L246" s="19">
        <v>0</v>
      </c>
      <c r="M246" s="20">
        <v>0</v>
      </c>
      <c r="N246" s="33">
        <f t="shared" si="27"/>
        <v>0</v>
      </c>
      <c r="O246" s="33">
        <f t="shared" si="28"/>
        <v>0</v>
      </c>
      <c r="P246" s="48" t="s">
        <v>1016</v>
      </c>
      <c r="Q246" s="48" t="s">
        <v>128</v>
      </c>
      <c r="R246" s="49" t="s">
        <v>396</v>
      </c>
      <c r="S246" s="49">
        <v>36.5</v>
      </c>
      <c r="T246" s="49">
        <v>36.8</v>
      </c>
    </row>
    <row r="247" spans="2:20" ht="36.75" customHeight="1">
      <c r="B247" s="4" t="s">
        <v>199</v>
      </c>
      <c r="C247" s="2" t="s">
        <v>301</v>
      </c>
      <c r="D247" s="3">
        <v>0</v>
      </c>
      <c r="E247" s="3">
        <v>0</v>
      </c>
      <c r="F247" s="3">
        <v>0</v>
      </c>
      <c r="G247" s="3">
        <v>0</v>
      </c>
      <c r="H247" s="206">
        <v>0</v>
      </c>
      <c r="I247" s="206">
        <v>0</v>
      </c>
      <c r="J247" s="3">
        <v>0</v>
      </c>
      <c r="K247" s="3">
        <v>0</v>
      </c>
      <c r="L247" s="3">
        <v>0</v>
      </c>
      <c r="M247" s="8">
        <v>0</v>
      </c>
      <c r="N247" s="61">
        <f t="shared" si="27"/>
        <v>0</v>
      </c>
      <c r="O247" s="61">
        <f t="shared" si="28"/>
        <v>0</v>
      </c>
      <c r="P247" s="48" t="s">
        <v>397</v>
      </c>
      <c r="Q247" s="48" t="s">
        <v>245</v>
      </c>
      <c r="R247" s="49" t="s">
        <v>5</v>
      </c>
      <c r="S247" s="49">
        <v>1</v>
      </c>
      <c r="T247" s="49">
        <v>1</v>
      </c>
    </row>
    <row r="248" spans="2:20" ht="48.75" customHeight="1">
      <c r="B248" s="4" t="s">
        <v>201</v>
      </c>
      <c r="C248" s="2" t="s">
        <v>302</v>
      </c>
      <c r="D248" s="3">
        <v>0</v>
      </c>
      <c r="E248" s="3">
        <v>0</v>
      </c>
      <c r="F248" s="3">
        <v>0</v>
      </c>
      <c r="G248" s="3">
        <v>0</v>
      </c>
      <c r="H248" s="206">
        <v>0</v>
      </c>
      <c r="I248" s="206">
        <v>0</v>
      </c>
      <c r="J248" s="3">
        <v>0</v>
      </c>
      <c r="K248" s="3">
        <v>0</v>
      </c>
      <c r="L248" s="3">
        <v>0</v>
      </c>
      <c r="M248" s="8">
        <v>0</v>
      </c>
      <c r="N248" s="61">
        <f t="shared" si="27"/>
        <v>0</v>
      </c>
      <c r="O248" s="61">
        <f t="shared" si="28"/>
        <v>0</v>
      </c>
      <c r="P248" s="48" t="s">
        <v>398</v>
      </c>
      <c r="Q248" s="48" t="s">
        <v>384</v>
      </c>
      <c r="R248" s="49" t="s">
        <v>399</v>
      </c>
      <c r="S248" s="49">
        <v>19196</v>
      </c>
      <c r="T248" s="49">
        <v>19280</v>
      </c>
    </row>
    <row r="249" spans="2:20" ht="38.25" customHeight="1">
      <c r="B249" s="2" t="s">
        <v>13</v>
      </c>
      <c r="C249" s="2" t="s">
        <v>303</v>
      </c>
      <c r="D249" s="19">
        <v>0</v>
      </c>
      <c r="E249" s="19">
        <v>0</v>
      </c>
      <c r="F249" s="19">
        <v>0</v>
      </c>
      <c r="G249" s="19">
        <v>0</v>
      </c>
      <c r="H249" s="207">
        <v>0</v>
      </c>
      <c r="I249" s="207">
        <v>0</v>
      </c>
      <c r="J249" s="3">
        <v>0</v>
      </c>
      <c r="K249" s="3">
        <v>0</v>
      </c>
      <c r="L249" s="19">
        <v>0</v>
      </c>
      <c r="M249" s="20">
        <v>0</v>
      </c>
      <c r="N249" s="33">
        <f t="shared" si="27"/>
        <v>0</v>
      </c>
      <c r="O249" s="33">
        <f t="shared" si="28"/>
        <v>0</v>
      </c>
      <c r="P249" s="48" t="s">
        <v>400</v>
      </c>
      <c r="Q249" s="48" t="s">
        <v>245</v>
      </c>
      <c r="R249" s="49" t="s">
        <v>4</v>
      </c>
      <c r="S249" s="49">
        <v>1</v>
      </c>
      <c r="T249" s="49">
        <v>1</v>
      </c>
    </row>
    <row r="250" spans="2:20" ht="35.25" customHeight="1">
      <c r="B250" s="4" t="s">
        <v>304</v>
      </c>
      <c r="C250" s="2" t="s">
        <v>305</v>
      </c>
      <c r="D250" s="3">
        <v>0</v>
      </c>
      <c r="E250" s="3">
        <v>0</v>
      </c>
      <c r="F250" s="3">
        <v>0</v>
      </c>
      <c r="G250" s="3">
        <v>0</v>
      </c>
      <c r="H250" s="206">
        <v>0</v>
      </c>
      <c r="I250" s="206">
        <v>0</v>
      </c>
      <c r="J250" s="3">
        <v>0</v>
      </c>
      <c r="K250" s="3">
        <v>0</v>
      </c>
      <c r="L250" s="3">
        <v>0</v>
      </c>
      <c r="M250" s="8">
        <v>0</v>
      </c>
      <c r="N250" s="61">
        <f t="shared" si="27"/>
        <v>0</v>
      </c>
      <c r="O250" s="61">
        <f t="shared" si="28"/>
        <v>0</v>
      </c>
      <c r="P250" s="48" t="s">
        <v>401</v>
      </c>
      <c r="Q250" s="48" t="s">
        <v>245</v>
      </c>
      <c r="R250" s="49" t="s">
        <v>367</v>
      </c>
      <c r="S250" s="49">
        <v>3</v>
      </c>
      <c r="T250" s="49">
        <v>3</v>
      </c>
    </row>
    <row r="251" spans="2:20" ht="35.25" customHeight="1">
      <c r="B251" s="4" t="s">
        <v>999</v>
      </c>
      <c r="C251" s="2" t="s">
        <v>1000</v>
      </c>
      <c r="D251" s="3">
        <v>0</v>
      </c>
      <c r="E251" s="3">
        <v>0</v>
      </c>
      <c r="F251" s="3">
        <v>0</v>
      </c>
      <c r="G251" s="3">
        <v>0</v>
      </c>
      <c r="H251" s="206">
        <v>0</v>
      </c>
      <c r="I251" s="206">
        <v>0</v>
      </c>
      <c r="J251" s="3">
        <v>0</v>
      </c>
      <c r="K251" s="3">
        <v>0</v>
      </c>
      <c r="L251" s="3">
        <v>0</v>
      </c>
      <c r="M251" s="3">
        <v>0</v>
      </c>
      <c r="N251" s="61">
        <f>F251+H251+L251</f>
        <v>0</v>
      </c>
      <c r="O251" s="61">
        <f>G251+I251+M251</f>
        <v>0</v>
      </c>
      <c r="P251" s="48"/>
      <c r="Q251" s="48"/>
      <c r="R251" s="49"/>
      <c r="S251" s="49"/>
      <c r="T251" s="49"/>
    </row>
    <row r="252" spans="2:20" ht="93.75" customHeight="1">
      <c r="B252" s="2" t="s">
        <v>15</v>
      </c>
      <c r="C252" s="2" t="s">
        <v>306</v>
      </c>
      <c r="D252" s="19">
        <v>0</v>
      </c>
      <c r="E252" s="19">
        <v>0</v>
      </c>
      <c r="F252" s="19">
        <v>0</v>
      </c>
      <c r="G252" s="19">
        <v>0</v>
      </c>
      <c r="H252" s="207">
        <v>147.9</v>
      </c>
      <c r="I252" s="207">
        <v>147.9</v>
      </c>
      <c r="J252" s="19">
        <v>0</v>
      </c>
      <c r="K252" s="19">
        <v>0</v>
      </c>
      <c r="L252" s="19">
        <v>0</v>
      </c>
      <c r="M252" s="20">
        <v>0</v>
      </c>
      <c r="N252" s="33">
        <f t="shared" si="27"/>
        <v>147.9</v>
      </c>
      <c r="O252" s="33">
        <f t="shared" si="28"/>
        <v>147.9</v>
      </c>
      <c r="P252" s="48" t="s">
        <v>1015</v>
      </c>
      <c r="Q252" s="50" t="s">
        <v>128</v>
      </c>
      <c r="R252" s="49" t="s">
        <v>129</v>
      </c>
      <c r="S252" s="49">
        <v>100.3</v>
      </c>
      <c r="T252" s="49">
        <v>109.1</v>
      </c>
    </row>
    <row r="253" spans="2:20" ht="63" customHeight="1">
      <c r="B253" s="4" t="s">
        <v>307</v>
      </c>
      <c r="C253" s="2" t="s">
        <v>308</v>
      </c>
      <c r="D253" s="3">
        <v>0</v>
      </c>
      <c r="E253" s="3">
        <v>0</v>
      </c>
      <c r="F253" s="3">
        <v>0</v>
      </c>
      <c r="G253" s="3">
        <v>0</v>
      </c>
      <c r="H253" s="206">
        <v>147.9</v>
      </c>
      <c r="I253" s="206">
        <v>147.9</v>
      </c>
      <c r="J253" s="3">
        <v>0</v>
      </c>
      <c r="K253" s="3">
        <v>0</v>
      </c>
      <c r="L253" s="3">
        <v>0</v>
      </c>
      <c r="M253" s="8">
        <v>0</v>
      </c>
      <c r="N253" s="61">
        <f t="shared" si="27"/>
        <v>147.9</v>
      </c>
      <c r="O253" s="61">
        <f t="shared" si="28"/>
        <v>147.9</v>
      </c>
      <c r="P253" s="50" t="s">
        <v>402</v>
      </c>
      <c r="Q253" s="50" t="s">
        <v>128</v>
      </c>
      <c r="R253" s="66" t="s">
        <v>403</v>
      </c>
      <c r="S253" s="66">
        <v>106.3</v>
      </c>
      <c r="T253" s="66">
        <v>106.3</v>
      </c>
    </row>
    <row r="254" spans="2:20" ht="35.25" customHeight="1">
      <c r="B254" s="2" t="s">
        <v>18</v>
      </c>
      <c r="C254" s="2" t="s">
        <v>309</v>
      </c>
      <c r="D254" s="19">
        <v>0</v>
      </c>
      <c r="E254" s="19">
        <v>0</v>
      </c>
      <c r="F254" s="19">
        <v>0</v>
      </c>
      <c r="G254" s="19">
        <v>0</v>
      </c>
      <c r="H254" s="207">
        <v>0</v>
      </c>
      <c r="I254" s="207">
        <v>0</v>
      </c>
      <c r="J254" s="3">
        <v>0</v>
      </c>
      <c r="K254" s="3">
        <v>0</v>
      </c>
      <c r="L254" s="19">
        <v>0</v>
      </c>
      <c r="M254" s="20">
        <v>0</v>
      </c>
      <c r="N254" s="33">
        <f t="shared" si="27"/>
        <v>0</v>
      </c>
      <c r="O254" s="33">
        <f t="shared" si="28"/>
        <v>0</v>
      </c>
      <c r="P254" s="323" t="s">
        <v>404</v>
      </c>
      <c r="Q254" s="323" t="s">
        <v>128</v>
      </c>
      <c r="R254" s="319" t="s">
        <v>405</v>
      </c>
      <c r="S254" s="319">
        <v>4.5</v>
      </c>
      <c r="T254" s="319">
        <v>24.6</v>
      </c>
    </row>
    <row r="255" spans="2:20" ht="33" customHeight="1">
      <c r="B255" s="4" t="s">
        <v>310</v>
      </c>
      <c r="C255" s="2" t="s">
        <v>311</v>
      </c>
      <c r="D255" s="3">
        <v>0</v>
      </c>
      <c r="E255" s="3">
        <v>0</v>
      </c>
      <c r="F255" s="3">
        <v>0</v>
      </c>
      <c r="G255" s="3">
        <v>0</v>
      </c>
      <c r="H255" s="206">
        <v>0</v>
      </c>
      <c r="I255" s="206">
        <v>0</v>
      </c>
      <c r="J255" s="3">
        <v>0</v>
      </c>
      <c r="K255" s="3">
        <v>0</v>
      </c>
      <c r="L255" s="3">
        <v>0</v>
      </c>
      <c r="M255" s="8">
        <v>0</v>
      </c>
      <c r="N255" s="61">
        <f t="shared" si="27"/>
        <v>0</v>
      </c>
      <c r="O255" s="61">
        <f t="shared" si="28"/>
        <v>0</v>
      </c>
      <c r="P255" s="324"/>
      <c r="Q255" s="324"/>
      <c r="R255" s="320"/>
      <c r="S255" s="320"/>
      <c r="T255" s="320"/>
    </row>
    <row r="256" spans="2:20" ht="37.5" customHeight="1">
      <c r="B256" s="2" t="s">
        <v>20</v>
      </c>
      <c r="C256" s="2" t="s">
        <v>312</v>
      </c>
      <c r="D256" s="19">
        <v>0</v>
      </c>
      <c r="E256" s="19">
        <v>0</v>
      </c>
      <c r="F256" s="19">
        <v>0</v>
      </c>
      <c r="G256" s="19">
        <v>0</v>
      </c>
      <c r="H256" s="207">
        <v>0</v>
      </c>
      <c r="I256" s="207">
        <v>0</v>
      </c>
      <c r="J256" s="3">
        <v>0</v>
      </c>
      <c r="K256" s="3">
        <v>0</v>
      </c>
      <c r="L256" s="19">
        <v>0</v>
      </c>
      <c r="M256" s="20">
        <v>0</v>
      </c>
      <c r="N256" s="33">
        <f t="shared" si="27"/>
        <v>0</v>
      </c>
      <c r="O256" s="33">
        <f t="shared" si="28"/>
        <v>0</v>
      </c>
      <c r="P256" s="324"/>
      <c r="Q256" s="324"/>
      <c r="R256" s="320"/>
      <c r="S256" s="320"/>
      <c r="T256" s="320"/>
    </row>
    <row r="257" spans="2:20" ht="51.75" customHeight="1">
      <c r="B257" s="4" t="s">
        <v>313</v>
      </c>
      <c r="C257" s="2" t="s">
        <v>314</v>
      </c>
      <c r="D257" s="3">
        <v>0</v>
      </c>
      <c r="E257" s="3">
        <v>0</v>
      </c>
      <c r="F257" s="3">
        <v>0</v>
      </c>
      <c r="G257" s="3">
        <v>0</v>
      </c>
      <c r="H257" s="206">
        <v>0</v>
      </c>
      <c r="I257" s="206">
        <v>0</v>
      </c>
      <c r="J257" s="3">
        <v>0</v>
      </c>
      <c r="K257" s="3">
        <v>0</v>
      </c>
      <c r="L257" s="3">
        <v>0</v>
      </c>
      <c r="M257" s="8">
        <v>0</v>
      </c>
      <c r="N257" s="61">
        <f t="shared" si="27"/>
        <v>0</v>
      </c>
      <c r="O257" s="61">
        <f t="shared" si="28"/>
        <v>0</v>
      </c>
      <c r="P257" s="324"/>
      <c r="Q257" s="324"/>
      <c r="R257" s="320"/>
      <c r="S257" s="320"/>
      <c r="T257" s="320"/>
    </row>
    <row r="258" spans="2:20" ht="76.5" customHeight="1">
      <c r="B258" s="4" t="s">
        <v>315</v>
      </c>
      <c r="C258" s="2" t="s">
        <v>316</v>
      </c>
      <c r="D258" s="3">
        <v>0</v>
      </c>
      <c r="E258" s="3">
        <v>0</v>
      </c>
      <c r="F258" s="3">
        <v>0</v>
      </c>
      <c r="G258" s="3">
        <v>0</v>
      </c>
      <c r="H258" s="206">
        <v>0</v>
      </c>
      <c r="I258" s="206">
        <v>0</v>
      </c>
      <c r="J258" s="3">
        <v>0</v>
      </c>
      <c r="K258" s="3">
        <v>0</v>
      </c>
      <c r="L258" s="3">
        <v>0</v>
      </c>
      <c r="M258" s="8">
        <v>0</v>
      </c>
      <c r="N258" s="61">
        <f t="shared" si="27"/>
        <v>0</v>
      </c>
      <c r="O258" s="61">
        <f t="shared" si="28"/>
        <v>0</v>
      </c>
      <c r="P258" s="324"/>
      <c r="Q258" s="324"/>
      <c r="R258" s="320"/>
      <c r="S258" s="320"/>
      <c r="T258" s="320"/>
    </row>
    <row r="259" spans="2:20" ht="61.5" customHeight="1">
      <c r="B259" s="4" t="s">
        <v>317</v>
      </c>
      <c r="C259" s="2" t="s">
        <v>318</v>
      </c>
      <c r="D259" s="3">
        <v>0</v>
      </c>
      <c r="E259" s="3">
        <v>0</v>
      </c>
      <c r="F259" s="3">
        <v>0</v>
      </c>
      <c r="G259" s="3">
        <v>0</v>
      </c>
      <c r="H259" s="206"/>
      <c r="I259" s="206">
        <v>0</v>
      </c>
      <c r="J259" s="3">
        <v>0</v>
      </c>
      <c r="K259" s="3">
        <v>0</v>
      </c>
      <c r="L259" s="3">
        <v>0</v>
      </c>
      <c r="M259" s="8">
        <v>0</v>
      </c>
      <c r="N259" s="61">
        <f t="shared" si="27"/>
        <v>0</v>
      </c>
      <c r="O259" s="61">
        <f t="shared" si="28"/>
        <v>0</v>
      </c>
      <c r="P259" s="324"/>
      <c r="Q259" s="324"/>
      <c r="R259" s="320"/>
      <c r="S259" s="320"/>
      <c r="T259" s="320"/>
    </row>
    <row r="260" spans="2:20" ht="23.25" customHeight="1">
      <c r="B260" s="2" t="s">
        <v>22</v>
      </c>
      <c r="C260" s="2" t="s">
        <v>319</v>
      </c>
      <c r="D260" s="19">
        <v>0</v>
      </c>
      <c r="E260" s="19">
        <v>0</v>
      </c>
      <c r="F260" s="19">
        <v>0</v>
      </c>
      <c r="G260" s="19">
        <v>0</v>
      </c>
      <c r="H260" s="207">
        <v>0</v>
      </c>
      <c r="I260" s="207">
        <v>0</v>
      </c>
      <c r="J260" s="3">
        <v>0</v>
      </c>
      <c r="K260" s="3">
        <v>0</v>
      </c>
      <c r="L260" s="19">
        <v>0</v>
      </c>
      <c r="M260" s="20">
        <v>0</v>
      </c>
      <c r="N260" s="33">
        <f t="shared" si="27"/>
        <v>0</v>
      </c>
      <c r="O260" s="33">
        <f t="shared" si="28"/>
        <v>0</v>
      </c>
      <c r="P260" s="324"/>
      <c r="Q260" s="324"/>
      <c r="R260" s="320"/>
      <c r="S260" s="320"/>
      <c r="T260" s="320"/>
    </row>
    <row r="261" spans="2:20" ht="72" customHeight="1">
      <c r="B261" s="4" t="s">
        <v>320</v>
      </c>
      <c r="C261" s="2" t="s">
        <v>321</v>
      </c>
      <c r="D261" s="3">
        <v>0</v>
      </c>
      <c r="E261" s="3">
        <v>0</v>
      </c>
      <c r="F261" s="3">
        <v>0</v>
      </c>
      <c r="G261" s="3">
        <v>0</v>
      </c>
      <c r="H261" s="206">
        <v>0</v>
      </c>
      <c r="I261" s="206">
        <v>0</v>
      </c>
      <c r="J261" s="3">
        <v>0</v>
      </c>
      <c r="K261" s="3">
        <v>0</v>
      </c>
      <c r="L261" s="3">
        <v>0</v>
      </c>
      <c r="M261" s="8">
        <v>0</v>
      </c>
      <c r="N261" s="61">
        <f t="shared" si="27"/>
        <v>0</v>
      </c>
      <c r="O261" s="61">
        <f t="shared" si="28"/>
        <v>0</v>
      </c>
      <c r="P261" s="324"/>
      <c r="Q261" s="324"/>
      <c r="R261" s="320"/>
      <c r="S261" s="320"/>
      <c r="T261" s="320"/>
    </row>
    <row r="262" spans="2:20" ht="24" customHeight="1">
      <c r="B262" s="395" t="s">
        <v>244</v>
      </c>
      <c r="C262" s="363"/>
      <c r="D262" s="84">
        <f>D241+D245</f>
        <v>0</v>
      </c>
      <c r="E262" s="84">
        <f aca="true" t="shared" si="31" ref="E262:O262">E241+E245</f>
        <v>0</v>
      </c>
      <c r="F262" s="84">
        <f t="shared" si="31"/>
        <v>0</v>
      </c>
      <c r="G262" s="84">
        <f t="shared" si="31"/>
        <v>0</v>
      </c>
      <c r="H262" s="84">
        <f t="shared" si="31"/>
        <v>147.9</v>
      </c>
      <c r="I262" s="84">
        <f t="shared" si="31"/>
        <v>147.9</v>
      </c>
      <c r="J262" s="156">
        <v>0</v>
      </c>
      <c r="K262" s="156">
        <v>0</v>
      </c>
      <c r="L262" s="84">
        <f t="shared" si="31"/>
        <v>0</v>
      </c>
      <c r="M262" s="84">
        <f t="shared" si="31"/>
        <v>0</v>
      </c>
      <c r="N262" s="84">
        <f t="shared" si="31"/>
        <v>147.9</v>
      </c>
      <c r="O262" s="84">
        <f t="shared" si="31"/>
        <v>147.9</v>
      </c>
      <c r="T262" s="14"/>
    </row>
    <row r="263" spans="2:20" ht="24" customHeight="1">
      <c r="B263" s="307" t="s">
        <v>1414</v>
      </c>
      <c r="C263" s="308"/>
      <c r="D263" s="308"/>
      <c r="E263" s="308"/>
      <c r="F263" s="308"/>
      <c r="G263" s="308"/>
      <c r="H263" s="308"/>
      <c r="I263" s="308"/>
      <c r="J263" s="308"/>
      <c r="K263" s="308"/>
      <c r="L263" s="308"/>
      <c r="M263" s="308"/>
      <c r="N263" s="308"/>
      <c r="O263" s="308"/>
      <c r="P263" s="308"/>
      <c r="Q263" s="308"/>
      <c r="R263" s="308"/>
      <c r="S263" s="308"/>
      <c r="T263" s="309"/>
    </row>
    <row r="264" spans="2:20" ht="25.5" customHeight="1">
      <c r="B264" s="438" t="s">
        <v>406</v>
      </c>
      <c r="C264" s="439"/>
      <c r="D264" s="439"/>
      <c r="E264" s="439"/>
      <c r="F264" s="439"/>
      <c r="G264" s="439"/>
      <c r="H264" s="439"/>
      <c r="I264" s="439"/>
      <c r="J264" s="439"/>
      <c r="K264" s="439"/>
      <c r="L264" s="439"/>
      <c r="M264" s="439"/>
      <c r="N264" s="439"/>
      <c r="O264" s="440"/>
      <c r="T264" s="149"/>
    </row>
    <row r="265" spans="2:21" ht="25.5" customHeight="1">
      <c r="B265" s="112" t="s">
        <v>117</v>
      </c>
      <c r="C265" s="112" t="s">
        <v>407</v>
      </c>
      <c r="D265" s="113">
        <v>0</v>
      </c>
      <c r="E265" s="113">
        <v>0</v>
      </c>
      <c r="F265" s="207">
        <v>291</v>
      </c>
      <c r="G265" s="207">
        <v>291</v>
      </c>
      <c r="H265" s="207">
        <v>10</v>
      </c>
      <c r="I265" s="207">
        <v>10</v>
      </c>
      <c r="J265" s="113">
        <v>0</v>
      </c>
      <c r="K265" s="113">
        <v>0</v>
      </c>
      <c r="L265" s="207">
        <v>2000</v>
      </c>
      <c r="M265" s="207">
        <v>2000</v>
      </c>
      <c r="N265" s="110">
        <f>F265+H265+L265</f>
        <v>2301</v>
      </c>
      <c r="O265" s="110">
        <f>G265+I265+M265</f>
        <v>2301</v>
      </c>
      <c r="P265" s="48" t="s">
        <v>1017</v>
      </c>
      <c r="Q265" s="48" t="s">
        <v>409</v>
      </c>
      <c r="R265" s="49">
        <v>0.2</v>
      </c>
      <c r="S265" s="49">
        <v>0.3</v>
      </c>
      <c r="T265" s="139">
        <v>0</v>
      </c>
      <c r="U265" s="292"/>
    </row>
    <row r="266" spans="2:20" ht="34.5" customHeight="1">
      <c r="B266" s="2" t="s">
        <v>9</v>
      </c>
      <c r="C266" s="2" t="s">
        <v>322</v>
      </c>
      <c r="D266" s="3">
        <v>0</v>
      </c>
      <c r="E266" s="3">
        <v>0</v>
      </c>
      <c r="F266" s="206">
        <v>0</v>
      </c>
      <c r="G266" s="206">
        <v>0</v>
      </c>
      <c r="H266" s="206">
        <v>0</v>
      </c>
      <c r="I266" s="206">
        <v>0</v>
      </c>
      <c r="J266" s="3">
        <v>0</v>
      </c>
      <c r="K266" s="3">
        <v>0</v>
      </c>
      <c r="L266" s="206">
        <v>0</v>
      </c>
      <c r="M266" s="206">
        <v>0</v>
      </c>
      <c r="N266" s="33">
        <f t="shared" si="27"/>
        <v>0</v>
      </c>
      <c r="O266" s="33">
        <f t="shared" si="28"/>
        <v>0</v>
      </c>
      <c r="P266" s="48" t="s">
        <v>410</v>
      </c>
      <c r="Q266" s="48" t="s">
        <v>411</v>
      </c>
      <c r="R266" s="49" t="s">
        <v>412</v>
      </c>
      <c r="S266" s="49">
        <v>817</v>
      </c>
      <c r="T266" s="49">
        <v>817</v>
      </c>
    </row>
    <row r="267" spans="2:21" ht="69" customHeight="1">
      <c r="B267" s="2" t="s">
        <v>37</v>
      </c>
      <c r="C267" s="2" t="s">
        <v>323</v>
      </c>
      <c r="D267" s="3">
        <v>0</v>
      </c>
      <c r="E267" s="3">
        <v>0</v>
      </c>
      <c r="F267" s="206">
        <v>0</v>
      </c>
      <c r="G267" s="206">
        <v>0</v>
      </c>
      <c r="H267" s="206">
        <v>0</v>
      </c>
      <c r="I267" s="206">
        <v>0</v>
      </c>
      <c r="J267" s="3">
        <v>0</v>
      </c>
      <c r="K267" s="3">
        <v>0</v>
      </c>
      <c r="L267" s="206">
        <v>0</v>
      </c>
      <c r="M267" s="206">
        <v>0</v>
      </c>
      <c r="N267" s="33">
        <f t="shared" si="27"/>
        <v>0</v>
      </c>
      <c r="O267" s="33">
        <f t="shared" si="28"/>
        <v>0</v>
      </c>
      <c r="P267" s="48" t="s">
        <v>413</v>
      </c>
      <c r="Q267" s="48" t="s">
        <v>414</v>
      </c>
      <c r="R267" s="49">
        <v>2</v>
      </c>
      <c r="S267" s="49">
        <v>2</v>
      </c>
      <c r="T267" s="49">
        <v>2</v>
      </c>
      <c r="U267" s="292"/>
    </row>
    <row r="268" spans="2:20" ht="48" customHeight="1">
      <c r="B268" s="2" t="s">
        <v>39</v>
      </c>
      <c r="C268" s="2" t="s">
        <v>324</v>
      </c>
      <c r="D268" s="19">
        <v>0</v>
      </c>
      <c r="E268" s="19">
        <v>0</v>
      </c>
      <c r="F268" s="207">
        <v>0</v>
      </c>
      <c r="G268" s="207">
        <v>0</v>
      </c>
      <c r="H268" s="207">
        <v>0</v>
      </c>
      <c r="I268" s="207">
        <v>0</v>
      </c>
      <c r="J268" s="19">
        <v>0</v>
      </c>
      <c r="K268" s="19">
        <v>0</v>
      </c>
      <c r="L268" s="207">
        <v>2000</v>
      </c>
      <c r="M268" s="207">
        <v>2000</v>
      </c>
      <c r="N268" s="33">
        <f t="shared" si="27"/>
        <v>2000</v>
      </c>
      <c r="O268" s="33">
        <f t="shared" si="28"/>
        <v>2000</v>
      </c>
      <c r="P268" s="48"/>
      <c r="Q268" s="48"/>
      <c r="R268" s="49"/>
      <c r="S268" s="49"/>
      <c r="T268" s="49"/>
    </row>
    <row r="269" spans="2:20" ht="23.25" customHeight="1">
      <c r="B269" s="4" t="s">
        <v>325</v>
      </c>
      <c r="C269" s="2" t="s">
        <v>326</v>
      </c>
      <c r="D269" s="3">
        <v>0</v>
      </c>
      <c r="E269" s="3">
        <v>0</v>
      </c>
      <c r="F269" s="206">
        <v>0</v>
      </c>
      <c r="G269" s="206">
        <v>0</v>
      </c>
      <c r="H269" s="206">
        <v>0</v>
      </c>
      <c r="I269" s="206">
        <v>0</v>
      </c>
      <c r="J269" s="3">
        <v>0</v>
      </c>
      <c r="K269" s="3">
        <v>0</v>
      </c>
      <c r="L269" s="206">
        <v>0</v>
      </c>
      <c r="M269" s="206">
        <v>0</v>
      </c>
      <c r="N269" s="33">
        <f t="shared" si="27"/>
        <v>0</v>
      </c>
      <c r="O269" s="33">
        <f t="shared" si="28"/>
        <v>0</v>
      </c>
      <c r="P269" s="48"/>
      <c r="Q269" s="48"/>
      <c r="R269" s="49"/>
      <c r="S269" s="49"/>
      <c r="T269" s="49"/>
    </row>
    <row r="270" spans="2:20" ht="34.5" customHeight="1">
      <c r="B270" s="4" t="s">
        <v>327</v>
      </c>
      <c r="C270" s="2" t="s">
        <v>329</v>
      </c>
      <c r="D270" s="3">
        <v>0</v>
      </c>
      <c r="E270" s="3">
        <v>0</v>
      </c>
      <c r="F270" s="206">
        <v>0</v>
      </c>
      <c r="G270" s="206">
        <v>0</v>
      </c>
      <c r="H270" s="206">
        <v>0</v>
      </c>
      <c r="I270" s="206">
        <v>0</v>
      </c>
      <c r="J270" s="3">
        <v>0</v>
      </c>
      <c r="K270" s="3">
        <v>0</v>
      </c>
      <c r="L270" s="206">
        <v>2000</v>
      </c>
      <c r="M270" s="206">
        <v>2000</v>
      </c>
      <c r="N270" s="33">
        <f t="shared" si="27"/>
        <v>2000</v>
      </c>
      <c r="O270" s="33">
        <f t="shared" si="28"/>
        <v>2000</v>
      </c>
      <c r="P270" s="48" t="s">
        <v>415</v>
      </c>
      <c r="Q270" s="48" t="s">
        <v>245</v>
      </c>
      <c r="R270" s="49" t="s">
        <v>166</v>
      </c>
      <c r="S270" s="49">
        <v>0</v>
      </c>
      <c r="T270" s="49">
        <v>0</v>
      </c>
    </row>
    <row r="271" spans="2:20" ht="22.5" customHeight="1">
      <c r="B271" s="4" t="s">
        <v>328</v>
      </c>
      <c r="C271" s="2" t="s">
        <v>1001</v>
      </c>
      <c r="D271" s="3">
        <v>0</v>
      </c>
      <c r="E271" s="3">
        <v>0</v>
      </c>
      <c r="F271" s="206">
        <v>0</v>
      </c>
      <c r="G271" s="206">
        <v>0</v>
      </c>
      <c r="H271" s="206">
        <v>0</v>
      </c>
      <c r="I271" s="206">
        <v>0</v>
      </c>
      <c r="J271" s="3">
        <v>0</v>
      </c>
      <c r="K271" s="3">
        <v>0</v>
      </c>
      <c r="L271" s="206">
        <v>0</v>
      </c>
      <c r="M271" s="206">
        <v>0</v>
      </c>
      <c r="N271" s="33">
        <f t="shared" si="27"/>
        <v>0</v>
      </c>
      <c r="O271" s="33">
        <f t="shared" si="28"/>
        <v>0</v>
      </c>
      <c r="P271" s="48" t="s">
        <v>1018</v>
      </c>
      <c r="Q271" s="48" t="s">
        <v>416</v>
      </c>
      <c r="R271" s="49" t="s">
        <v>417</v>
      </c>
      <c r="S271" s="49">
        <v>7.3</v>
      </c>
      <c r="T271" s="49">
        <v>0.7</v>
      </c>
    </row>
    <row r="272" spans="2:20" ht="22.5" customHeight="1">
      <c r="B272" s="4" t="s">
        <v>1002</v>
      </c>
      <c r="C272" s="2" t="s">
        <v>1003</v>
      </c>
      <c r="D272" s="3">
        <v>0</v>
      </c>
      <c r="E272" s="3">
        <v>0</v>
      </c>
      <c r="F272" s="206">
        <v>0</v>
      </c>
      <c r="G272" s="206">
        <v>0</v>
      </c>
      <c r="H272" s="206">
        <v>0</v>
      </c>
      <c r="I272" s="206">
        <v>0</v>
      </c>
      <c r="J272" s="3">
        <v>0</v>
      </c>
      <c r="K272" s="3">
        <v>0</v>
      </c>
      <c r="L272" s="206">
        <v>0</v>
      </c>
      <c r="M272" s="206">
        <v>0</v>
      </c>
      <c r="N272" s="33">
        <f>F272+H272+L272</f>
        <v>0</v>
      </c>
      <c r="O272" s="33">
        <f>G272+I272+M272</f>
        <v>0</v>
      </c>
      <c r="P272" s="51" t="s">
        <v>1019</v>
      </c>
      <c r="Q272" s="51" t="s">
        <v>416</v>
      </c>
      <c r="R272" s="52" t="s">
        <v>166</v>
      </c>
      <c r="S272" s="52">
        <v>2</v>
      </c>
      <c r="T272" s="52">
        <v>0</v>
      </c>
    </row>
    <row r="273" spans="2:20" ht="38.25" customHeight="1">
      <c r="B273" s="2" t="s">
        <v>179</v>
      </c>
      <c r="C273" s="2" t="s">
        <v>330</v>
      </c>
      <c r="D273" s="3">
        <v>0</v>
      </c>
      <c r="E273" s="3">
        <v>0</v>
      </c>
      <c r="F273" s="206">
        <v>0</v>
      </c>
      <c r="G273" s="206">
        <v>0</v>
      </c>
      <c r="H273" s="206">
        <v>0</v>
      </c>
      <c r="I273" s="206">
        <v>0</v>
      </c>
      <c r="J273" s="3">
        <v>0</v>
      </c>
      <c r="K273" s="3">
        <v>0</v>
      </c>
      <c r="L273" s="206">
        <v>0</v>
      </c>
      <c r="M273" s="206">
        <v>0</v>
      </c>
      <c r="N273" s="33">
        <f t="shared" si="27"/>
        <v>0</v>
      </c>
      <c r="O273" s="33">
        <f t="shared" si="28"/>
        <v>0</v>
      </c>
      <c r="P273" s="48" t="s">
        <v>418</v>
      </c>
      <c r="Q273" s="48" t="s">
        <v>419</v>
      </c>
      <c r="R273" s="49" t="s">
        <v>271</v>
      </c>
      <c r="S273" s="49">
        <v>30</v>
      </c>
      <c r="T273" s="49">
        <v>30</v>
      </c>
    </row>
    <row r="274" spans="2:20" ht="50.25" customHeight="1">
      <c r="B274" s="2" t="s">
        <v>181</v>
      </c>
      <c r="C274" s="2" t="s">
        <v>331</v>
      </c>
      <c r="D274" s="3">
        <v>0</v>
      </c>
      <c r="E274" s="3">
        <v>0</v>
      </c>
      <c r="F274" s="206">
        <v>0</v>
      </c>
      <c r="G274" s="206">
        <v>0</v>
      </c>
      <c r="H274" s="206">
        <v>0</v>
      </c>
      <c r="I274" s="206">
        <v>0</v>
      </c>
      <c r="J274" s="3">
        <v>0</v>
      </c>
      <c r="K274" s="3">
        <v>0</v>
      </c>
      <c r="L274" s="206">
        <v>0</v>
      </c>
      <c r="M274" s="206">
        <v>0</v>
      </c>
      <c r="N274" s="33">
        <f t="shared" si="27"/>
        <v>0</v>
      </c>
      <c r="O274" s="33">
        <f t="shared" si="28"/>
        <v>0</v>
      </c>
      <c r="P274" s="48" t="s">
        <v>420</v>
      </c>
      <c r="Q274" s="48" t="s">
        <v>245</v>
      </c>
      <c r="R274" s="49" t="s">
        <v>166</v>
      </c>
      <c r="S274" s="49">
        <v>0</v>
      </c>
      <c r="T274" s="49">
        <v>0</v>
      </c>
    </row>
    <row r="275" spans="2:21" ht="36" customHeight="1">
      <c r="B275" s="2" t="s">
        <v>183</v>
      </c>
      <c r="C275" s="2" t="s">
        <v>332</v>
      </c>
      <c r="D275" s="3">
        <v>0</v>
      </c>
      <c r="E275" s="3">
        <v>0</v>
      </c>
      <c r="F275" s="206">
        <v>0</v>
      </c>
      <c r="G275" s="206">
        <v>0</v>
      </c>
      <c r="H275" s="206">
        <v>0</v>
      </c>
      <c r="I275" s="206">
        <v>0</v>
      </c>
      <c r="J275" s="3">
        <v>0</v>
      </c>
      <c r="K275" s="3">
        <v>0</v>
      </c>
      <c r="L275" s="206">
        <v>0</v>
      </c>
      <c r="M275" s="206">
        <v>0</v>
      </c>
      <c r="N275" s="33">
        <f t="shared" si="27"/>
        <v>0</v>
      </c>
      <c r="O275" s="33">
        <f t="shared" si="28"/>
        <v>0</v>
      </c>
      <c r="P275" s="48" t="s">
        <v>421</v>
      </c>
      <c r="Q275" s="48" t="s">
        <v>128</v>
      </c>
      <c r="R275" s="49">
        <v>100</v>
      </c>
      <c r="S275" s="49">
        <v>100</v>
      </c>
      <c r="T275" s="49">
        <v>100</v>
      </c>
      <c r="U275" s="292"/>
    </row>
    <row r="276" spans="2:21" ht="69" customHeight="1">
      <c r="B276" s="2" t="s">
        <v>333</v>
      </c>
      <c r="C276" s="2" t="s">
        <v>334</v>
      </c>
      <c r="D276" s="3">
        <v>0</v>
      </c>
      <c r="E276" s="3">
        <v>0</v>
      </c>
      <c r="F276" s="206">
        <v>0</v>
      </c>
      <c r="G276" s="206">
        <v>0</v>
      </c>
      <c r="H276" s="206">
        <v>0</v>
      </c>
      <c r="I276" s="206">
        <v>0</v>
      </c>
      <c r="J276" s="3">
        <v>0</v>
      </c>
      <c r="K276" s="3">
        <v>0</v>
      </c>
      <c r="L276" s="206">
        <v>0</v>
      </c>
      <c r="M276" s="206">
        <v>0</v>
      </c>
      <c r="N276" s="33">
        <f t="shared" si="27"/>
        <v>0</v>
      </c>
      <c r="O276" s="33">
        <f t="shared" si="28"/>
        <v>0</v>
      </c>
      <c r="P276" s="48" t="s">
        <v>422</v>
      </c>
      <c r="Q276" s="48" t="s">
        <v>128</v>
      </c>
      <c r="R276" s="49">
        <v>100</v>
      </c>
      <c r="S276" s="49">
        <v>100</v>
      </c>
      <c r="T276" s="49">
        <v>100</v>
      </c>
      <c r="U276" s="292"/>
    </row>
    <row r="277" spans="2:21" ht="73.5" customHeight="1">
      <c r="B277" s="2" t="s">
        <v>335</v>
      </c>
      <c r="C277" s="2" t="s">
        <v>336</v>
      </c>
      <c r="D277" s="3">
        <v>0</v>
      </c>
      <c r="E277" s="3">
        <v>0</v>
      </c>
      <c r="F277" s="206">
        <v>0</v>
      </c>
      <c r="G277" s="206">
        <v>0</v>
      </c>
      <c r="H277" s="206">
        <v>0</v>
      </c>
      <c r="I277" s="206">
        <v>0</v>
      </c>
      <c r="J277" s="3">
        <v>0</v>
      </c>
      <c r="K277" s="3">
        <v>0</v>
      </c>
      <c r="L277" s="206">
        <v>0</v>
      </c>
      <c r="M277" s="206">
        <v>0</v>
      </c>
      <c r="N277" s="33">
        <f t="shared" si="27"/>
        <v>0</v>
      </c>
      <c r="O277" s="33">
        <f t="shared" si="28"/>
        <v>0</v>
      </c>
      <c r="P277" s="48" t="s">
        <v>423</v>
      </c>
      <c r="Q277" s="48" t="s">
        <v>245</v>
      </c>
      <c r="R277" s="49">
        <v>40</v>
      </c>
      <c r="S277" s="49">
        <v>54</v>
      </c>
      <c r="T277" s="49">
        <v>49</v>
      </c>
      <c r="U277" s="292"/>
    </row>
    <row r="278" spans="2:21" ht="56.25" customHeight="1">
      <c r="B278" s="2" t="s">
        <v>337</v>
      </c>
      <c r="C278" s="2" t="s">
        <v>338</v>
      </c>
      <c r="D278" s="3">
        <v>0</v>
      </c>
      <c r="E278" s="3">
        <v>0</v>
      </c>
      <c r="F278" s="206">
        <v>291</v>
      </c>
      <c r="G278" s="206">
        <v>291</v>
      </c>
      <c r="H278" s="206">
        <v>10</v>
      </c>
      <c r="I278" s="206">
        <v>10</v>
      </c>
      <c r="J278" s="3">
        <v>0</v>
      </c>
      <c r="K278" s="3">
        <v>0</v>
      </c>
      <c r="L278" s="206">
        <v>0</v>
      </c>
      <c r="M278" s="206">
        <v>0</v>
      </c>
      <c r="N278" s="33">
        <f t="shared" si="27"/>
        <v>301</v>
      </c>
      <c r="O278" s="33">
        <f t="shared" si="28"/>
        <v>301</v>
      </c>
      <c r="P278" s="50" t="s">
        <v>424</v>
      </c>
      <c r="Q278" s="50" t="s">
        <v>425</v>
      </c>
      <c r="R278" s="66">
        <v>858.8</v>
      </c>
      <c r="S278" s="66">
        <v>0</v>
      </c>
      <c r="T278" s="66">
        <v>0</v>
      </c>
      <c r="U278" s="245"/>
    </row>
    <row r="279" spans="2:21" ht="56.25" customHeight="1">
      <c r="B279" s="2" t="s">
        <v>1004</v>
      </c>
      <c r="C279" s="2" t="s">
        <v>1008</v>
      </c>
      <c r="D279" s="3">
        <v>0</v>
      </c>
      <c r="E279" s="3">
        <v>0</v>
      </c>
      <c r="F279" s="206">
        <v>0</v>
      </c>
      <c r="G279" s="206">
        <v>0</v>
      </c>
      <c r="H279" s="206">
        <v>0</v>
      </c>
      <c r="I279" s="206">
        <v>0</v>
      </c>
      <c r="J279" s="3">
        <v>0</v>
      </c>
      <c r="K279" s="3">
        <v>0</v>
      </c>
      <c r="L279" s="206">
        <v>0</v>
      </c>
      <c r="M279" s="206">
        <v>0</v>
      </c>
      <c r="N279" s="33">
        <f aca="true" t="shared" si="32" ref="N279:O282">F279+H279+L279</f>
        <v>0</v>
      </c>
      <c r="O279" s="33">
        <f t="shared" si="32"/>
        <v>0</v>
      </c>
      <c r="P279" s="48" t="s">
        <v>1021</v>
      </c>
      <c r="Q279" s="48" t="s">
        <v>387</v>
      </c>
      <c r="R279" s="49" t="s">
        <v>166</v>
      </c>
      <c r="S279" s="49">
        <v>1</v>
      </c>
      <c r="T279" s="49">
        <v>0</v>
      </c>
      <c r="U279" s="245"/>
    </row>
    <row r="280" spans="2:21" ht="45" customHeight="1">
      <c r="B280" s="2" t="s">
        <v>1005</v>
      </c>
      <c r="C280" s="2" t="s">
        <v>1009</v>
      </c>
      <c r="D280" s="3">
        <v>0</v>
      </c>
      <c r="E280" s="3">
        <v>0</v>
      </c>
      <c r="F280" s="206">
        <v>0</v>
      </c>
      <c r="G280" s="206">
        <v>0</v>
      </c>
      <c r="H280" s="206">
        <v>0</v>
      </c>
      <c r="I280" s="206">
        <v>0</v>
      </c>
      <c r="J280" s="3">
        <v>0</v>
      </c>
      <c r="K280" s="3">
        <v>0</v>
      </c>
      <c r="L280" s="206">
        <v>0</v>
      </c>
      <c r="M280" s="206">
        <v>0</v>
      </c>
      <c r="N280" s="33">
        <f t="shared" si="32"/>
        <v>0</v>
      </c>
      <c r="O280" s="33">
        <f t="shared" si="32"/>
        <v>0</v>
      </c>
      <c r="P280" s="48" t="s">
        <v>1022</v>
      </c>
      <c r="Q280" s="48" t="s">
        <v>387</v>
      </c>
      <c r="R280" s="49" t="s">
        <v>166</v>
      </c>
      <c r="S280" s="49">
        <v>1</v>
      </c>
      <c r="T280" s="49">
        <v>0</v>
      </c>
      <c r="U280" s="245"/>
    </row>
    <row r="281" spans="2:21" ht="42" customHeight="1">
      <c r="B281" s="2" t="s">
        <v>1006</v>
      </c>
      <c r="C281" s="2" t="s">
        <v>1010</v>
      </c>
      <c r="D281" s="3">
        <v>0</v>
      </c>
      <c r="E281" s="3">
        <v>0</v>
      </c>
      <c r="F281" s="206">
        <v>0</v>
      </c>
      <c r="G281" s="206">
        <v>0</v>
      </c>
      <c r="H281" s="206">
        <v>0</v>
      </c>
      <c r="I281" s="206">
        <v>0</v>
      </c>
      <c r="J281" s="3">
        <v>0</v>
      </c>
      <c r="K281" s="3">
        <v>0</v>
      </c>
      <c r="L281" s="206">
        <v>0</v>
      </c>
      <c r="M281" s="206">
        <v>0</v>
      </c>
      <c r="N281" s="33">
        <f t="shared" si="32"/>
        <v>0</v>
      </c>
      <c r="O281" s="33">
        <f t="shared" si="32"/>
        <v>0</v>
      </c>
      <c r="P281" s="48" t="s">
        <v>1023</v>
      </c>
      <c r="Q281" s="48" t="s">
        <v>387</v>
      </c>
      <c r="R281" s="49" t="s">
        <v>166</v>
      </c>
      <c r="S281" s="49">
        <v>0.1</v>
      </c>
      <c r="T281" s="49">
        <v>0.17</v>
      </c>
      <c r="U281" s="245"/>
    </row>
    <row r="282" spans="2:21" ht="35.25" customHeight="1">
      <c r="B282" s="2" t="s">
        <v>1007</v>
      </c>
      <c r="C282" s="2" t="s">
        <v>1011</v>
      </c>
      <c r="D282" s="3">
        <v>0</v>
      </c>
      <c r="E282" s="3">
        <v>0</v>
      </c>
      <c r="F282" s="206">
        <v>0</v>
      </c>
      <c r="G282" s="206">
        <v>0</v>
      </c>
      <c r="H282" s="206">
        <v>0</v>
      </c>
      <c r="I282" s="206">
        <v>0</v>
      </c>
      <c r="J282" s="3">
        <v>0</v>
      </c>
      <c r="K282" s="3">
        <v>0</v>
      </c>
      <c r="L282" s="206">
        <v>0</v>
      </c>
      <c r="M282" s="206">
        <v>0</v>
      </c>
      <c r="N282" s="33">
        <f t="shared" si="32"/>
        <v>0</v>
      </c>
      <c r="O282" s="33">
        <f t="shared" si="32"/>
        <v>0</v>
      </c>
      <c r="P282" s="51" t="s">
        <v>1020</v>
      </c>
      <c r="Q282" s="51" t="s">
        <v>944</v>
      </c>
      <c r="R282" s="52" t="s">
        <v>166</v>
      </c>
      <c r="S282" s="52">
        <v>0</v>
      </c>
      <c r="T282" s="52">
        <v>0</v>
      </c>
      <c r="U282" s="245"/>
    </row>
    <row r="283" spans="2:21" ht="53.25" customHeight="1">
      <c r="B283" s="18" t="s">
        <v>119</v>
      </c>
      <c r="C283" s="18" t="s">
        <v>408</v>
      </c>
      <c r="D283" s="113">
        <v>0</v>
      </c>
      <c r="E283" s="113">
        <v>0</v>
      </c>
      <c r="F283" s="207">
        <v>0</v>
      </c>
      <c r="G283" s="207">
        <v>0</v>
      </c>
      <c r="H283" s="207">
        <v>245</v>
      </c>
      <c r="I283" s="207">
        <v>222.5</v>
      </c>
      <c r="J283" s="19">
        <v>0</v>
      </c>
      <c r="K283" s="19">
        <v>0</v>
      </c>
      <c r="L283" s="207">
        <v>0</v>
      </c>
      <c r="M283" s="207">
        <v>0</v>
      </c>
      <c r="N283" s="110">
        <f t="shared" si="27"/>
        <v>245</v>
      </c>
      <c r="O283" s="110">
        <f t="shared" si="28"/>
        <v>222.5</v>
      </c>
      <c r="P283" s="90" t="s">
        <v>166</v>
      </c>
      <c r="Q283" s="90" t="s">
        <v>166</v>
      </c>
      <c r="R283" s="90" t="s">
        <v>166</v>
      </c>
      <c r="S283" s="90" t="s">
        <v>166</v>
      </c>
      <c r="T283" s="90" t="s">
        <v>166</v>
      </c>
      <c r="U283" s="294"/>
    </row>
    <row r="284" spans="2:21" ht="36" customHeight="1">
      <c r="B284" s="2" t="s">
        <v>11</v>
      </c>
      <c r="C284" s="2" t="s">
        <v>339</v>
      </c>
      <c r="D284" s="3">
        <v>0</v>
      </c>
      <c r="E284" s="3">
        <v>0</v>
      </c>
      <c r="F284" s="206">
        <v>0</v>
      </c>
      <c r="G284" s="206">
        <v>0</v>
      </c>
      <c r="H284" s="206">
        <v>245</v>
      </c>
      <c r="I284" s="206">
        <v>222.5</v>
      </c>
      <c r="J284" s="3">
        <v>0</v>
      </c>
      <c r="K284" s="3">
        <v>0</v>
      </c>
      <c r="L284" s="206">
        <v>0</v>
      </c>
      <c r="M284" s="206">
        <v>0</v>
      </c>
      <c r="N284" s="61">
        <f t="shared" si="27"/>
        <v>245</v>
      </c>
      <c r="O284" s="61">
        <f t="shared" si="28"/>
        <v>222.5</v>
      </c>
      <c r="P284" s="90" t="s">
        <v>166</v>
      </c>
      <c r="Q284" s="90" t="s">
        <v>166</v>
      </c>
      <c r="R284" s="90" t="s">
        <v>166</v>
      </c>
      <c r="S284" s="90" t="s">
        <v>166</v>
      </c>
      <c r="T284" s="90" t="s">
        <v>166</v>
      </c>
      <c r="U284" s="294"/>
    </row>
    <row r="285" spans="2:21" ht="43.5" customHeight="1">
      <c r="B285" s="2" t="s">
        <v>13</v>
      </c>
      <c r="C285" s="2" t="s">
        <v>340</v>
      </c>
      <c r="D285" s="3">
        <v>0</v>
      </c>
      <c r="E285" s="3">
        <v>0</v>
      </c>
      <c r="F285" s="206">
        <v>0</v>
      </c>
      <c r="G285" s="206">
        <v>0</v>
      </c>
      <c r="H285" s="206">
        <v>0</v>
      </c>
      <c r="I285" s="206">
        <v>0</v>
      </c>
      <c r="J285" s="3">
        <v>0</v>
      </c>
      <c r="K285" s="3">
        <v>0</v>
      </c>
      <c r="L285" s="206">
        <v>0</v>
      </c>
      <c r="M285" s="206">
        <v>0</v>
      </c>
      <c r="N285" s="61">
        <f t="shared" si="27"/>
        <v>0</v>
      </c>
      <c r="O285" s="61">
        <f t="shared" si="28"/>
        <v>0</v>
      </c>
      <c r="P285" s="90" t="s">
        <v>166</v>
      </c>
      <c r="Q285" s="90" t="s">
        <v>166</v>
      </c>
      <c r="R285" s="90" t="s">
        <v>166</v>
      </c>
      <c r="S285" s="90" t="s">
        <v>166</v>
      </c>
      <c r="T285" s="90" t="s">
        <v>166</v>
      </c>
      <c r="U285" s="294"/>
    </row>
    <row r="286" spans="2:21" ht="24.75" customHeight="1">
      <c r="B286" s="2" t="s">
        <v>15</v>
      </c>
      <c r="C286" s="2" t="s">
        <v>341</v>
      </c>
      <c r="D286" s="3">
        <v>0</v>
      </c>
      <c r="E286" s="3">
        <v>0</v>
      </c>
      <c r="F286" s="206">
        <v>0</v>
      </c>
      <c r="G286" s="206">
        <v>0</v>
      </c>
      <c r="H286" s="206">
        <v>0</v>
      </c>
      <c r="I286" s="206">
        <v>0</v>
      </c>
      <c r="J286" s="3">
        <v>0</v>
      </c>
      <c r="K286" s="3">
        <v>0</v>
      </c>
      <c r="L286" s="206">
        <v>0</v>
      </c>
      <c r="M286" s="206">
        <v>0</v>
      </c>
      <c r="N286" s="61">
        <f t="shared" si="27"/>
        <v>0</v>
      </c>
      <c r="O286" s="61">
        <f t="shared" si="28"/>
        <v>0</v>
      </c>
      <c r="P286" s="90" t="s">
        <v>166</v>
      </c>
      <c r="Q286" s="90" t="s">
        <v>166</v>
      </c>
      <c r="R286" s="90" t="s">
        <v>166</v>
      </c>
      <c r="S286" s="90" t="s">
        <v>166</v>
      </c>
      <c r="T286" s="90" t="s">
        <v>166</v>
      </c>
      <c r="U286" s="294"/>
    </row>
    <row r="287" spans="2:21" ht="60.75" customHeight="1">
      <c r="B287" s="18" t="s">
        <v>122</v>
      </c>
      <c r="C287" s="18" t="s">
        <v>426</v>
      </c>
      <c r="D287" s="113">
        <v>0</v>
      </c>
      <c r="E287" s="113">
        <v>0</v>
      </c>
      <c r="F287" s="207">
        <v>0</v>
      </c>
      <c r="G287" s="207">
        <v>0</v>
      </c>
      <c r="H287" s="207">
        <v>3901.8</v>
      </c>
      <c r="I287" s="207">
        <v>3848.6</v>
      </c>
      <c r="J287" s="19">
        <v>0</v>
      </c>
      <c r="K287" s="19">
        <v>0</v>
      </c>
      <c r="L287" s="207">
        <v>0</v>
      </c>
      <c r="M287" s="207">
        <v>0</v>
      </c>
      <c r="N287" s="110">
        <f>F287+H287+L287</f>
        <v>3901.8</v>
      </c>
      <c r="O287" s="110">
        <f>G287+I287+M287</f>
        <v>3848.6</v>
      </c>
      <c r="P287" s="48" t="s">
        <v>1024</v>
      </c>
      <c r="Q287" s="48" t="s">
        <v>128</v>
      </c>
      <c r="R287" s="49" t="s">
        <v>166</v>
      </c>
      <c r="S287" s="49">
        <v>50</v>
      </c>
      <c r="T287" s="49">
        <v>50</v>
      </c>
      <c r="U287" s="245"/>
    </row>
    <row r="288" spans="2:21" ht="35.25" customHeight="1">
      <c r="B288" s="2" t="s">
        <v>26</v>
      </c>
      <c r="C288" s="2" t="s">
        <v>342</v>
      </c>
      <c r="D288" s="3">
        <v>0</v>
      </c>
      <c r="E288" s="3">
        <v>0</v>
      </c>
      <c r="F288" s="206">
        <v>0</v>
      </c>
      <c r="G288" s="206">
        <v>0</v>
      </c>
      <c r="H288" s="206">
        <v>0</v>
      </c>
      <c r="I288" s="206">
        <v>0</v>
      </c>
      <c r="J288" s="3">
        <v>0</v>
      </c>
      <c r="K288" s="3">
        <v>0</v>
      </c>
      <c r="L288" s="206">
        <v>0</v>
      </c>
      <c r="M288" s="206">
        <v>0</v>
      </c>
      <c r="N288" s="61">
        <f t="shared" si="27"/>
        <v>0</v>
      </c>
      <c r="O288" s="61">
        <f t="shared" si="28"/>
        <v>0</v>
      </c>
      <c r="P288" s="50" t="s">
        <v>427</v>
      </c>
      <c r="Q288" s="50" t="s">
        <v>128</v>
      </c>
      <c r="R288" s="66">
        <v>96</v>
      </c>
      <c r="S288" s="66">
        <v>100</v>
      </c>
      <c r="T288" s="66">
        <v>96</v>
      </c>
      <c r="U288" s="245"/>
    </row>
    <row r="289" spans="2:21" ht="50.25" customHeight="1">
      <c r="B289" s="2" t="s">
        <v>28</v>
      </c>
      <c r="C289" s="2" t="s">
        <v>343</v>
      </c>
      <c r="D289" s="3">
        <v>0</v>
      </c>
      <c r="E289" s="3">
        <v>0</v>
      </c>
      <c r="F289" s="206">
        <v>0</v>
      </c>
      <c r="G289" s="206">
        <v>0</v>
      </c>
      <c r="H289" s="206">
        <v>292.8</v>
      </c>
      <c r="I289" s="206">
        <v>239.6</v>
      </c>
      <c r="J289" s="3">
        <v>0</v>
      </c>
      <c r="K289" s="3">
        <v>0</v>
      </c>
      <c r="L289" s="206">
        <v>0</v>
      </c>
      <c r="M289" s="206">
        <v>0</v>
      </c>
      <c r="N289" s="61">
        <f t="shared" si="27"/>
        <v>292.8</v>
      </c>
      <c r="O289" s="61">
        <f t="shared" si="28"/>
        <v>239.6</v>
      </c>
      <c r="P289" s="325" t="s">
        <v>1025</v>
      </c>
      <c r="Q289" s="325" t="s">
        <v>128</v>
      </c>
      <c r="R289" s="329">
        <v>33</v>
      </c>
      <c r="S289" s="329">
        <v>33.6</v>
      </c>
      <c r="T289" s="329">
        <v>33.6</v>
      </c>
      <c r="U289" s="378"/>
    </row>
    <row r="290" spans="2:21" ht="14.25" customHeight="1">
      <c r="B290" s="2" t="s">
        <v>93</v>
      </c>
      <c r="C290" s="2" t="s">
        <v>344</v>
      </c>
      <c r="D290" s="3">
        <v>0</v>
      </c>
      <c r="E290" s="3">
        <v>0</v>
      </c>
      <c r="F290" s="206">
        <v>0</v>
      </c>
      <c r="G290" s="206">
        <v>0</v>
      </c>
      <c r="H290" s="206">
        <v>3008.7</v>
      </c>
      <c r="I290" s="206">
        <v>3008.7</v>
      </c>
      <c r="J290" s="3">
        <v>0</v>
      </c>
      <c r="K290" s="3">
        <v>0</v>
      </c>
      <c r="L290" s="206">
        <v>0</v>
      </c>
      <c r="M290" s="206">
        <v>0</v>
      </c>
      <c r="N290" s="61">
        <f t="shared" si="27"/>
        <v>3008.7</v>
      </c>
      <c r="O290" s="61">
        <f t="shared" si="28"/>
        <v>3008.7</v>
      </c>
      <c r="P290" s="326"/>
      <c r="Q290" s="326"/>
      <c r="R290" s="441"/>
      <c r="S290" s="441"/>
      <c r="T290" s="441"/>
      <c r="U290" s="378"/>
    </row>
    <row r="291" spans="2:21" ht="14.25" customHeight="1">
      <c r="B291" s="2" t="s">
        <v>95</v>
      </c>
      <c r="C291" s="2" t="s">
        <v>345</v>
      </c>
      <c r="D291" s="3">
        <v>0</v>
      </c>
      <c r="E291" s="3">
        <v>0</v>
      </c>
      <c r="F291" s="206">
        <v>0</v>
      </c>
      <c r="G291" s="206">
        <v>0</v>
      </c>
      <c r="H291" s="206">
        <v>116</v>
      </c>
      <c r="I291" s="206">
        <v>116</v>
      </c>
      <c r="J291" s="3">
        <v>0</v>
      </c>
      <c r="K291" s="3">
        <v>0</v>
      </c>
      <c r="L291" s="206">
        <v>0</v>
      </c>
      <c r="M291" s="206">
        <v>0</v>
      </c>
      <c r="N291" s="61">
        <f t="shared" si="27"/>
        <v>116</v>
      </c>
      <c r="O291" s="61">
        <f t="shared" si="28"/>
        <v>116</v>
      </c>
      <c r="P291" s="326"/>
      <c r="Q291" s="326"/>
      <c r="R291" s="441"/>
      <c r="S291" s="441"/>
      <c r="T291" s="441"/>
      <c r="U291" s="378"/>
    </row>
    <row r="292" spans="2:21" ht="22.5" customHeight="1">
      <c r="B292" s="2" t="s">
        <v>97</v>
      </c>
      <c r="C292" s="2" t="s">
        <v>346</v>
      </c>
      <c r="D292" s="3">
        <v>0</v>
      </c>
      <c r="E292" s="3">
        <v>0</v>
      </c>
      <c r="F292" s="206">
        <v>0</v>
      </c>
      <c r="G292" s="206">
        <v>0</v>
      </c>
      <c r="H292" s="206">
        <v>19.3</v>
      </c>
      <c r="I292" s="206">
        <v>19.3</v>
      </c>
      <c r="J292" s="3">
        <v>0</v>
      </c>
      <c r="K292" s="3">
        <v>0</v>
      </c>
      <c r="L292" s="206">
        <v>0</v>
      </c>
      <c r="M292" s="206">
        <v>0</v>
      </c>
      <c r="N292" s="61">
        <f t="shared" si="27"/>
        <v>19.3</v>
      </c>
      <c r="O292" s="61">
        <f t="shared" si="28"/>
        <v>19.3</v>
      </c>
      <c r="P292" s="326"/>
      <c r="Q292" s="326"/>
      <c r="R292" s="441"/>
      <c r="S292" s="441"/>
      <c r="T292" s="441"/>
      <c r="U292" s="378"/>
    </row>
    <row r="293" spans="2:21" ht="14.25" customHeight="1">
      <c r="B293" s="2" t="s">
        <v>347</v>
      </c>
      <c r="C293" s="2" t="s">
        <v>348</v>
      </c>
      <c r="D293" s="3">
        <v>0</v>
      </c>
      <c r="E293" s="3">
        <v>0</v>
      </c>
      <c r="F293" s="206">
        <v>0</v>
      </c>
      <c r="G293" s="206">
        <v>0</v>
      </c>
      <c r="H293" s="206">
        <v>0</v>
      </c>
      <c r="I293" s="206">
        <v>0</v>
      </c>
      <c r="J293" s="3">
        <v>0</v>
      </c>
      <c r="K293" s="3">
        <v>0</v>
      </c>
      <c r="L293" s="206">
        <v>0</v>
      </c>
      <c r="M293" s="206">
        <v>0</v>
      </c>
      <c r="N293" s="61">
        <f t="shared" si="27"/>
        <v>0</v>
      </c>
      <c r="O293" s="61">
        <f t="shared" si="28"/>
        <v>0</v>
      </c>
      <c r="P293" s="326"/>
      <c r="Q293" s="326"/>
      <c r="R293" s="441"/>
      <c r="S293" s="441"/>
      <c r="T293" s="441"/>
      <c r="U293" s="378"/>
    </row>
    <row r="294" spans="2:21" ht="14.25" customHeight="1">
      <c r="B294" s="2" t="s">
        <v>349</v>
      </c>
      <c r="C294" s="2" t="s">
        <v>350</v>
      </c>
      <c r="D294" s="3">
        <v>0</v>
      </c>
      <c r="E294" s="3">
        <v>0</v>
      </c>
      <c r="F294" s="206">
        <v>0</v>
      </c>
      <c r="G294" s="206">
        <v>0</v>
      </c>
      <c r="H294" s="206">
        <v>465</v>
      </c>
      <c r="I294" s="206">
        <v>465</v>
      </c>
      <c r="J294" s="3">
        <v>0</v>
      </c>
      <c r="K294" s="3">
        <v>0</v>
      </c>
      <c r="L294" s="206">
        <v>0</v>
      </c>
      <c r="M294" s="206">
        <v>0</v>
      </c>
      <c r="N294" s="61">
        <f t="shared" si="27"/>
        <v>465</v>
      </c>
      <c r="O294" s="61">
        <f t="shared" si="28"/>
        <v>465</v>
      </c>
      <c r="P294" s="326"/>
      <c r="Q294" s="326"/>
      <c r="R294" s="441"/>
      <c r="S294" s="441"/>
      <c r="T294" s="441"/>
      <c r="U294" s="378"/>
    </row>
    <row r="295" spans="2:21" ht="14.25" customHeight="1">
      <c r="B295" s="2" t="s">
        <v>351</v>
      </c>
      <c r="C295" s="2" t="s">
        <v>352</v>
      </c>
      <c r="D295" s="3">
        <v>0</v>
      </c>
      <c r="E295" s="3">
        <v>0</v>
      </c>
      <c r="F295" s="206">
        <v>0</v>
      </c>
      <c r="G295" s="206">
        <v>0</v>
      </c>
      <c r="H295" s="206">
        <v>0</v>
      </c>
      <c r="I295" s="206">
        <v>0</v>
      </c>
      <c r="J295" s="3">
        <v>0</v>
      </c>
      <c r="K295" s="3">
        <v>0</v>
      </c>
      <c r="L295" s="206">
        <v>0</v>
      </c>
      <c r="M295" s="206">
        <v>0</v>
      </c>
      <c r="N295" s="61">
        <f t="shared" si="27"/>
        <v>0</v>
      </c>
      <c r="O295" s="61">
        <f t="shared" si="28"/>
        <v>0</v>
      </c>
      <c r="P295" s="326"/>
      <c r="Q295" s="326"/>
      <c r="R295" s="441"/>
      <c r="S295" s="441"/>
      <c r="T295" s="441"/>
      <c r="U295" s="378"/>
    </row>
    <row r="296" spans="2:21" ht="38.25" customHeight="1">
      <c r="B296" s="2" t="s">
        <v>353</v>
      </c>
      <c r="C296" s="2" t="s">
        <v>354</v>
      </c>
      <c r="D296" s="3">
        <v>0</v>
      </c>
      <c r="E296" s="3">
        <v>0</v>
      </c>
      <c r="F296" s="206"/>
      <c r="G296" s="206">
        <v>0</v>
      </c>
      <c r="H296" s="206"/>
      <c r="I296" s="206">
        <v>0</v>
      </c>
      <c r="J296" s="3">
        <v>0</v>
      </c>
      <c r="K296" s="3">
        <v>0</v>
      </c>
      <c r="L296" s="206"/>
      <c r="M296" s="206">
        <v>0</v>
      </c>
      <c r="N296" s="61">
        <f t="shared" si="27"/>
        <v>0</v>
      </c>
      <c r="O296" s="61">
        <f t="shared" si="28"/>
        <v>0</v>
      </c>
      <c r="P296" s="326"/>
      <c r="Q296" s="326"/>
      <c r="R296" s="441"/>
      <c r="S296" s="441"/>
      <c r="T296" s="441"/>
      <c r="U296" s="378"/>
    </row>
    <row r="297" spans="2:21" ht="58.5" customHeight="1">
      <c r="B297" s="2" t="s">
        <v>355</v>
      </c>
      <c r="C297" s="2" t="s">
        <v>356</v>
      </c>
      <c r="D297" s="3">
        <v>0</v>
      </c>
      <c r="E297" s="3">
        <v>0</v>
      </c>
      <c r="F297" s="206">
        <v>0</v>
      </c>
      <c r="G297" s="206">
        <v>0</v>
      </c>
      <c r="H297" s="206">
        <v>0</v>
      </c>
      <c r="I297" s="206">
        <v>0</v>
      </c>
      <c r="J297" s="3">
        <v>0</v>
      </c>
      <c r="K297" s="3">
        <v>0</v>
      </c>
      <c r="L297" s="206">
        <v>0</v>
      </c>
      <c r="M297" s="206">
        <v>0</v>
      </c>
      <c r="N297" s="61">
        <f t="shared" si="27"/>
        <v>0</v>
      </c>
      <c r="O297" s="61">
        <f t="shared" si="28"/>
        <v>0</v>
      </c>
      <c r="P297" s="425"/>
      <c r="Q297" s="425"/>
      <c r="R297" s="426"/>
      <c r="S297" s="426"/>
      <c r="T297" s="426"/>
      <c r="U297" s="378"/>
    </row>
    <row r="298" spans="2:20" ht="21.75" customHeight="1">
      <c r="B298" s="341" t="s">
        <v>249</v>
      </c>
      <c r="C298" s="448"/>
      <c r="D298" s="82">
        <f>D265+D283+D287</f>
        <v>0</v>
      </c>
      <c r="E298" s="82">
        <f aca="true" t="shared" si="33" ref="E298:O298">E265+E283+E287</f>
        <v>0</v>
      </c>
      <c r="F298" s="82">
        <f t="shared" si="33"/>
        <v>291</v>
      </c>
      <c r="G298" s="82">
        <f t="shared" si="33"/>
        <v>291</v>
      </c>
      <c r="H298" s="82">
        <f t="shared" si="33"/>
        <v>4156.8</v>
      </c>
      <c r="I298" s="82">
        <f t="shared" si="33"/>
        <v>4081.1</v>
      </c>
      <c r="J298" s="134">
        <v>0</v>
      </c>
      <c r="K298" s="134">
        <v>0</v>
      </c>
      <c r="L298" s="82">
        <f t="shared" si="33"/>
        <v>2000</v>
      </c>
      <c r="M298" s="82">
        <f t="shared" si="33"/>
        <v>2000</v>
      </c>
      <c r="N298" s="82">
        <f t="shared" si="33"/>
        <v>6447.8</v>
      </c>
      <c r="O298" s="86">
        <f t="shared" si="33"/>
        <v>6372.1</v>
      </c>
      <c r="P298" s="9"/>
      <c r="Q298" s="9"/>
      <c r="R298" s="9"/>
      <c r="S298" s="9"/>
      <c r="T298" s="9"/>
    </row>
    <row r="299" spans="2:20" ht="27" customHeight="1">
      <c r="B299" s="395" t="s">
        <v>1415</v>
      </c>
      <c r="C299" s="363"/>
      <c r="D299" s="84">
        <f>D221+D238+D262+D298</f>
        <v>0</v>
      </c>
      <c r="E299" s="84">
        <f aca="true" t="shared" si="34" ref="E299:O299">E221+E238+E262+E298</f>
        <v>0</v>
      </c>
      <c r="F299" s="84">
        <f t="shared" si="34"/>
        <v>291</v>
      </c>
      <c r="G299" s="84">
        <f t="shared" si="34"/>
        <v>291</v>
      </c>
      <c r="H299" s="84">
        <f t="shared" si="34"/>
        <v>4304.7</v>
      </c>
      <c r="I299" s="84">
        <f t="shared" si="34"/>
        <v>4229</v>
      </c>
      <c r="J299" s="156">
        <v>0</v>
      </c>
      <c r="K299" s="156">
        <v>0</v>
      </c>
      <c r="L299" s="84">
        <f t="shared" si="34"/>
        <v>2000</v>
      </c>
      <c r="M299" s="84">
        <f t="shared" si="34"/>
        <v>2000</v>
      </c>
      <c r="N299" s="84">
        <f t="shared" si="34"/>
        <v>6595.7</v>
      </c>
      <c r="O299" s="88">
        <f t="shared" si="34"/>
        <v>6520</v>
      </c>
      <c r="P299" s="14"/>
      <c r="Q299" s="14"/>
      <c r="R299" s="14"/>
      <c r="S299" s="14"/>
      <c r="T299" s="14"/>
    </row>
    <row r="300" spans="2:20" ht="27" customHeight="1">
      <c r="B300" s="307" t="s">
        <v>1437</v>
      </c>
      <c r="C300" s="313"/>
      <c r="D300" s="313"/>
      <c r="E300" s="313"/>
      <c r="F300" s="313"/>
      <c r="G300" s="313"/>
      <c r="H300" s="313"/>
      <c r="I300" s="313"/>
      <c r="J300" s="313"/>
      <c r="K300" s="313"/>
      <c r="L300" s="313"/>
      <c r="M300" s="313"/>
      <c r="N300" s="313"/>
      <c r="O300" s="313"/>
      <c r="P300" s="313"/>
      <c r="Q300" s="313"/>
      <c r="R300" s="313"/>
      <c r="S300" s="313"/>
      <c r="T300" s="314"/>
    </row>
    <row r="301" spans="2:20" ht="35.25" customHeight="1">
      <c r="B301" s="307" t="s">
        <v>1458</v>
      </c>
      <c r="C301" s="313"/>
      <c r="D301" s="313"/>
      <c r="E301" s="313"/>
      <c r="F301" s="313"/>
      <c r="G301" s="313"/>
      <c r="H301" s="313"/>
      <c r="I301" s="313"/>
      <c r="J301" s="313"/>
      <c r="K301" s="313"/>
      <c r="L301" s="313"/>
      <c r="M301" s="313"/>
      <c r="N301" s="313"/>
      <c r="O301" s="313"/>
      <c r="P301" s="313"/>
      <c r="Q301" s="313"/>
      <c r="R301" s="313"/>
      <c r="S301" s="313"/>
      <c r="T301" s="314"/>
    </row>
    <row r="302" spans="2:20" ht="35.25" customHeight="1">
      <c r="B302" s="390" t="s">
        <v>0</v>
      </c>
      <c r="C302" s="390" t="s">
        <v>1</v>
      </c>
      <c r="D302" s="385" t="s">
        <v>228</v>
      </c>
      <c r="E302" s="386"/>
      <c r="F302" s="356" t="s">
        <v>105</v>
      </c>
      <c r="G302" s="357"/>
      <c r="H302" s="317" t="s">
        <v>108</v>
      </c>
      <c r="I302" s="318"/>
      <c r="J302" s="393" t="s">
        <v>676</v>
      </c>
      <c r="K302" s="394"/>
      <c r="L302" s="317" t="s">
        <v>109</v>
      </c>
      <c r="M302" s="318"/>
      <c r="N302" s="317" t="s">
        <v>147</v>
      </c>
      <c r="O302" s="318"/>
      <c r="P302" s="321" t="s">
        <v>110</v>
      </c>
      <c r="Q302" s="321" t="s">
        <v>111</v>
      </c>
      <c r="R302" s="321" t="s">
        <v>112</v>
      </c>
      <c r="S302" s="321" t="s">
        <v>113</v>
      </c>
      <c r="T302" s="321" t="s">
        <v>114</v>
      </c>
    </row>
    <row r="303" spans="2:20" ht="43.5" customHeight="1">
      <c r="B303" s="391"/>
      <c r="C303" s="392"/>
      <c r="D303" s="6" t="s">
        <v>2</v>
      </c>
      <c r="E303" s="6" t="s">
        <v>3</v>
      </c>
      <c r="F303" s="5" t="s">
        <v>2</v>
      </c>
      <c r="G303" s="7" t="s">
        <v>3</v>
      </c>
      <c r="H303" s="6" t="s">
        <v>2</v>
      </c>
      <c r="I303" s="6" t="s">
        <v>3</v>
      </c>
      <c r="J303" s="6" t="s">
        <v>2</v>
      </c>
      <c r="K303" s="6" t="s">
        <v>3</v>
      </c>
      <c r="L303" s="6" t="s">
        <v>2</v>
      </c>
      <c r="M303" s="6" t="s">
        <v>3</v>
      </c>
      <c r="N303" s="6" t="s">
        <v>2</v>
      </c>
      <c r="O303" s="6" t="s">
        <v>3</v>
      </c>
      <c r="P303" s="322"/>
      <c r="Q303" s="322"/>
      <c r="R303" s="322"/>
      <c r="S303" s="322"/>
      <c r="T303" s="322"/>
    </row>
    <row r="304" spans="2:20" ht="60.75" customHeight="1">
      <c r="B304" s="13" t="s">
        <v>4</v>
      </c>
      <c r="C304" s="13" t="s">
        <v>5</v>
      </c>
      <c r="D304" s="13" t="s">
        <v>6</v>
      </c>
      <c r="E304" s="13" t="s">
        <v>367</v>
      </c>
      <c r="F304" s="13" t="s">
        <v>7</v>
      </c>
      <c r="G304" s="13" t="s">
        <v>8</v>
      </c>
      <c r="H304" s="13" t="s">
        <v>566</v>
      </c>
      <c r="I304" s="13" t="s">
        <v>567</v>
      </c>
      <c r="J304" s="13" t="s">
        <v>106</v>
      </c>
      <c r="K304" s="13" t="s">
        <v>568</v>
      </c>
      <c r="L304" s="13" t="s">
        <v>106</v>
      </c>
      <c r="M304" s="13" t="s">
        <v>568</v>
      </c>
      <c r="N304" s="13" t="s">
        <v>569</v>
      </c>
      <c r="O304" s="13" t="s">
        <v>107</v>
      </c>
      <c r="P304" s="13" t="s">
        <v>570</v>
      </c>
      <c r="Q304" s="13" t="s">
        <v>571</v>
      </c>
      <c r="R304" s="13" t="s">
        <v>502</v>
      </c>
      <c r="S304" s="13" t="s">
        <v>572</v>
      </c>
      <c r="T304" s="13" t="s">
        <v>573</v>
      </c>
    </row>
    <row r="305" spans="2:20" ht="14.25" customHeight="1">
      <c r="B305" s="347" t="s">
        <v>496</v>
      </c>
      <c r="C305" s="375"/>
      <c r="D305" s="375"/>
      <c r="E305" s="375"/>
      <c r="F305" s="375"/>
      <c r="G305" s="375"/>
      <c r="H305" s="375"/>
      <c r="I305" s="375"/>
      <c r="J305" s="375"/>
      <c r="K305" s="375"/>
      <c r="L305" s="375"/>
      <c r="M305" s="375"/>
      <c r="N305" s="375"/>
      <c r="O305" s="375"/>
      <c r="P305" s="375"/>
      <c r="Q305" s="375"/>
      <c r="R305" s="375"/>
      <c r="S305" s="375"/>
      <c r="T305" s="375"/>
    </row>
    <row r="306" spans="2:20" ht="26.25" customHeight="1">
      <c r="B306" s="347" t="s">
        <v>497</v>
      </c>
      <c r="C306" s="375"/>
      <c r="D306" s="375"/>
      <c r="E306" s="375"/>
      <c r="F306" s="375"/>
      <c r="G306" s="375"/>
      <c r="H306" s="375"/>
      <c r="I306" s="375"/>
      <c r="J306" s="375"/>
      <c r="K306" s="375"/>
      <c r="L306" s="375"/>
      <c r="M306" s="375"/>
      <c r="N306" s="375"/>
      <c r="O306" s="375"/>
      <c r="P306" s="375"/>
      <c r="Q306" s="375"/>
      <c r="R306" s="375"/>
      <c r="S306" s="375"/>
      <c r="T306" s="375"/>
    </row>
    <row r="307" spans="2:20" ht="27.75" customHeight="1">
      <c r="B307" s="18" t="s">
        <v>117</v>
      </c>
      <c r="C307" s="18" t="s">
        <v>498</v>
      </c>
      <c r="D307" s="19">
        <v>0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10">
        <f>F307+H307+L307</f>
        <v>0</v>
      </c>
      <c r="O307" s="110">
        <f>G307+I307+M307</f>
        <v>0</v>
      </c>
      <c r="P307" s="48"/>
      <c r="Q307" s="48"/>
      <c r="R307" s="49"/>
      <c r="S307" s="49"/>
      <c r="T307" s="49"/>
    </row>
    <row r="308" spans="2:20" ht="57.75" customHeight="1">
      <c r="B308" s="2" t="s">
        <v>9</v>
      </c>
      <c r="C308" s="2" t="s">
        <v>428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8">
        <v>0</v>
      </c>
      <c r="N308" s="75">
        <f aca="true" t="shared" si="35" ref="N308:N421">F308+H308+L308</f>
        <v>0</v>
      </c>
      <c r="O308" s="75">
        <f aca="true" t="shared" si="36" ref="O308:O421">G308+I308+M308</f>
        <v>0</v>
      </c>
      <c r="P308" s="48" t="s">
        <v>500</v>
      </c>
      <c r="Q308" s="48" t="s">
        <v>128</v>
      </c>
      <c r="R308" s="49" t="s">
        <v>17</v>
      </c>
      <c r="S308" s="49">
        <v>94</v>
      </c>
      <c r="T308" s="49">
        <v>94</v>
      </c>
    </row>
    <row r="309" spans="2:20" ht="45.75" customHeight="1">
      <c r="B309" s="4" t="s">
        <v>188</v>
      </c>
      <c r="C309" s="2" t="s">
        <v>429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8">
        <v>0</v>
      </c>
      <c r="N309" s="75">
        <f t="shared" si="35"/>
        <v>0</v>
      </c>
      <c r="O309" s="75">
        <f t="shared" si="36"/>
        <v>0</v>
      </c>
      <c r="P309" s="48" t="s">
        <v>1078</v>
      </c>
      <c r="Q309" s="48" t="s">
        <v>245</v>
      </c>
      <c r="R309" s="49" t="s">
        <v>166</v>
      </c>
      <c r="S309" s="49">
        <v>1.5</v>
      </c>
      <c r="T309" s="49">
        <v>1.5</v>
      </c>
    </row>
    <row r="310" spans="2:20" ht="79.5" customHeight="1">
      <c r="B310" s="4" t="s">
        <v>190</v>
      </c>
      <c r="C310" s="2" t="s">
        <v>430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8">
        <v>0</v>
      </c>
      <c r="N310" s="75">
        <f t="shared" si="35"/>
        <v>0</v>
      </c>
      <c r="O310" s="75">
        <f t="shared" si="36"/>
        <v>0</v>
      </c>
      <c r="P310" s="48" t="s">
        <v>1079</v>
      </c>
      <c r="Q310" s="48" t="s">
        <v>501</v>
      </c>
      <c r="R310" s="49" t="s">
        <v>166</v>
      </c>
      <c r="S310" s="49">
        <v>13</v>
      </c>
      <c r="T310" s="49">
        <v>13</v>
      </c>
    </row>
    <row r="311" spans="2:20" ht="81" customHeight="1">
      <c r="B311" s="4" t="s">
        <v>192</v>
      </c>
      <c r="C311" s="2" t="s">
        <v>431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8">
        <v>0</v>
      </c>
      <c r="N311" s="75">
        <f t="shared" si="35"/>
        <v>0</v>
      </c>
      <c r="O311" s="75">
        <f t="shared" si="36"/>
        <v>0</v>
      </c>
      <c r="P311" s="48" t="s">
        <v>503</v>
      </c>
      <c r="Q311" s="48" t="s">
        <v>128</v>
      </c>
      <c r="R311" s="49" t="s">
        <v>166</v>
      </c>
      <c r="S311" s="49">
        <v>2</v>
      </c>
      <c r="T311" s="49">
        <v>2.46</v>
      </c>
    </row>
    <row r="312" spans="2:20" ht="81.75" customHeight="1">
      <c r="B312" s="4" t="s">
        <v>194</v>
      </c>
      <c r="C312" s="2" t="s">
        <v>432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8">
        <v>0</v>
      </c>
      <c r="N312" s="75">
        <f t="shared" si="35"/>
        <v>0</v>
      </c>
      <c r="O312" s="75">
        <f t="shared" si="36"/>
        <v>0</v>
      </c>
      <c r="P312" s="48"/>
      <c r="Q312" s="48"/>
      <c r="R312" s="49"/>
      <c r="S312" s="49"/>
      <c r="T312" s="49"/>
    </row>
    <row r="313" spans="2:20" ht="47.25" customHeight="1">
      <c r="B313" s="442" t="s">
        <v>196</v>
      </c>
      <c r="C313" s="445" t="s">
        <v>433</v>
      </c>
      <c r="D313" s="400">
        <v>0</v>
      </c>
      <c r="E313" s="400">
        <v>0</v>
      </c>
      <c r="F313" s="400">
        <v>0</v>
      </c>
      <c r="G313" s="400">
        <v>0</v>
      </c>
      <c r="H313" s="400">
        <v>0</v>
      </c>
      <c r="I313" s="400">
        <v>0</v>
      </c>
      <c r="J313" s="400">
        <v>0</v>
      </c>
      <c r="K313" s="400">
        <v>0</v>
      </c>
      <c r="L313" s="400">
        <v>0</v>
      </c>
      <c r="M313" s="400">
        <v>0</v>
      </c>
      <c r="N313" s="400">
        <f t="shared" si="35"/>
        <v>0</v>
      </c>
      <c r="O313" s="400">
        <f t="shared" si="36"/>
        <v>0</v>
      </c>
      <c r="P313" s="48"/>
      <c r="Q313" s="48"/>
      <c r="R313" s="49"/>
      <c r="S313" s="49"/>
      <c r="T313" s="49"/>
    </row>
    <row r="314" spans="2:20" ht="33" customHeight="1">
      <c r="B314" s="443"/>
      <c r="C314" s="446"/>
      <c r="D314" s="401"/>
      <c r="E314" s="401"/>
      <c r="F314" s="401"/>
      <c r="G314" s="401"/>
      <c r="H314" s="401"/>
      <c r="I314" s="401"/>
      <c r="J314" s="401">
        <v>0</v>
      </c>
      <c r="K314" s="401">
        <v>0</v>
      </c>
      <c r="L314" s="401"/>
      <c r="M314" s="401"/>
      <c r="N314" s="401"/>
      <c r="O314" s="401"/>
      <c r="P314" s="48"/>
      <c r="Q314" s="48"/>
      <c r="R314" s="49"/>
      <c r="S314" s="49"/>
      <c r="T314" s="49"/>
    </row>
    <row r="315" spans="2:20" ht="26.25" customHeight="1">
      <c r="B315" s="444"/>
      <c r="C315" s="447"/>
      <c r="D315" s="402"/>
      <c r="E315" s="402"/>
      <c r="F315" s="402"/>
      <c r="G315" s="402"/>
      <c r="H315" s="402"/>
      <c r="I315" s="402"/>
      <c r="J315" s="402">
        <v>0</v>
      </c>
      <c r="K315" s="402">
        <v>0</v>
      </c>
      <c r="L315" s="402"/>
      <c r="M315" s="402"/>
      <c r="N315" s="402"/>
      <c r="O315" s="402"/>
      <c r="P315" s="48"/>
      <c r="Q315" s="48"/>
      <c r="R315" s="49"/>
      <c r="S315" s="49"/>
      <c r="T315" s="49"/>
    </row>
    <row r="316" spans="2:20" ht="37.5" customHeight="1">
      <c r="B316" s="30" t="s">
        <v>119</v>
      </c>
      <c r="C316" s="18" t="s">
        <v>499</v>
      </c>
      <c r="D316" s="19">
        <f>D317+D324+D325+D326</f>
        <v>0</v>
      </c>
      <c r="E316" s="19">
        <f>E317+E324+E325+E326</f>
        <v>0</v>
      </c>
      <c r="F316" s="207">
        <v>1605</v>
      </c>
      <c r="G316" s="207">
        <v>1589.94</v>
      </c>
      <c r="H316" s="207">
        <v>11796.43</v>
      </c>
      <c r="I316" s="207">
        <v>11794.35</v>
      </c>
      <c r="J316" s="19">
        <v>0</v>
      </c>
      <c r="K316" s="19">
        <v>0</v>
      </c>
      <c r="L316" s="207">
        <v>193.83</v>
      </c>
      <c r="M316" s="207">
        <v>193.83</v>
      </c>
      <c r="N316" s="110">
        <f>F316+H316+L316</f>
        <v>13595.26</v>
      </c>
      <c r="O316" s="110">
        <f>G316+I316+M316</f>
        <v>13578.12</v>
      </c>
      <c r="P316" s="48" t="s">
        <v>1080</v>
      </c>
      <c r="Q316" s="48" t="s">
        <v>128</v>
      </c>
      <c r="R316" s="49" t="s">
        <v>17</v>
      </c>
      <c r="S316" s="49">
        <v>100</v>
      </c>
      <c r="T316" s="49">
        <v>100</v>
      </c>
    </row>
    <row r="317" spans="2:20" ht="94.5" customHeight="1">
      <c r="B317" s="2" t="s">
        <v>11</v>
      </c>
      <c r="C317" s="2" t="s">
        <v>434</v>
      </c>
      <c r="D317" s="19">
        <v>0</v>
      </c>
      <c r="E317" s="19">
        <v>0</v>
      </c>
      <c r="F317" s="207">
        <v>0</v>
      </c>
      <c r="G317" s="207">
        <v>0</v>
      </c>
      <c r="H317" s="207">
        <v>0</v>
      </c>
      <c r="I317" s="207">
        <v>0</v>
      </c>
      <c r="J317" s="19">
        <v>0</v>
      </c>
      <c r="K317" s="19">
        <v>0</v>
      </c>
      <c r="L317" s="207">
        <v>0</v>
      </c>
      <c r="M317" s="207">
        <v>0</v>
      </c>
      <c r="N317" s="110">
        <f t="shared" si="35"/>
        <v>0</v>
      </c>
      <c r="O317" s="110">
        <f t="shared" si="36"/>
        <v>0</v>
      </c>
      <c r="P317" s="48" t="s">
        <v>1081</v>
      </c>
      <c r="Q317" s="48" t="s">
        <v>501</v>
      </c>
      <c r="R317" s="49" t="s">
        <v>166</v>
      </c>
      <c r="S317" s="49">
        <v>13</v>
      </c>
      <c r="T317" s="49">
        <v>2.08</v>
      </c>
    </row>
    <row r="318" spans="2:20" ht="61.5" customHeight="1">
      <c r="B318" s="4" t="s">
        <v>199</v>
      </c>
      <c r="C318" s="2" t="s">
        <v>435</v>
      </c>
      <c r="D318" s="3">
        <v>0</v>
      </c>
      <c r="E318" s="3">
        <v>0</v>
      </c>
      <c r="F318" s="206">
        <v>0</v>
      </c>
      <c r="G318" s="206">
        <v>0</v>
      </c>
      <c r="H318" s="206">
        <v>0</v>
      </c>
      <c r="I318" s="206">
        <v>0</v>
      </c>
      <c r="J318" s="3">
        <v>0</v>
      </c>
      <c r="K318" s="3">
        <v>0</v>
      </c>
      <c r="L318" s="206">
        <v>0</v>
      </c>
      <c r="M318" s="206">
        <v>0</v>
      </c>
      <c r="N318" s="110">
        <f t="shared" si="35"/>
        <v>0</v>
      </c>
      <c r="O318" s="110">
        <f t="shared" si="36"/>
        <v>0</v>
      </c>
      <c r="P318" s="48" t="s">
        <v>1082</v>
      </c>
      <c r="Q318" s="48" t="s">
        <v>128</v>
      </c>
      <c r="R318" s="49" t="s">
        <v>166</v>
      </c>
      <c r="S318" s="49">
        <v>100</v>
      </c>
      <c r="T318" s="49">
        <v>100</v>
      </c>
    </row>
    <row r="319" spans="2:20" ht="96" customHeight="1">
      <c r="B319" s="4" t="s">
        <v>201</v>
      </c>
      <c r="C319" s="2" t="s">
        <v>436</v>
      </c>
      <c r="D319" s="3">
        <v>0</v>
      </c>
      <c r="E319" s="3">
        <v>0</v>
      </c>
      <c r="F319" s="206">
        <v>0</v>
      </c>
      <c r="G319" s="206">
        <v>0</v>
      </c>
      <c r="H319" s="206">
        <v>0</v>
      </c>
      <c r="I319" s="206">
        <v>0</v>
      </c>
      <c r="J319" s="3">
        <v>0</v>
      </c>
      <c r="K319" s="3">
        <v>0</v>
      </c>
      <c r="L319" s="206">
        <v>0</v>
      </c>
      <c r="M319" s="206">
        <v>0</v>
      </c>
      <c r="N319" s="110">
        <f t="shared" si="35"/>
        <v>0</v>
      </c>
      <c r="O319" s="110">
        <f t="shared" si="36"/>
        <v>0</v>
      </c>
      <c r="P319" s="48" t="s">
        <v>506</v>
      </c>
      <c r="Q319" s="48" t="s">
        <v>387</v>
      </c>
      <c r="R319" s="49" t="s">
        <v>166</v>
      </c>
      <c r="S319" s="49">
        <v>35</v>
      </c>
      <c r="T319" s="49">
        <v>34</v>
      </c>
    </row>
    <row r="320" spans="2:20" ht="37.5" customHeight="1">
      <c r="B320" s="4" t="s">
        <v>203</v>
      </c>
      <c r="C320" s="2" t="s">
        <v>437</v>
      </c>
      <c r="D320" s="3">
        <v>0</v>
      </c>
      <c r="E320" s="3">
        <v>0</v>
      </c>
      <c r="F320" s="206">
        <v>0</v>
      </c>
      <c r="G320" s="206">
        <v>0</v>
      </c>
      <c r="H320" s="206">
        <v>0</v>
      </c>
      <c r="I320" s="206">
        <v>0</v>
      </c>
      <c r="J320" s="3">
        <v>0</v>
      </c>
      <c r="K320" s="3">
        <v>0</v>
      </c>
      <c r="L320" s="206">
        <v>0</v>
      </c>
      <c r="M320" s="206">
        <v>0</v>
      </c>
      <c r="N320" s="110">
        <f t="shared" si="35"/>
        <v>0</v>
      </c>
      <c r="O320" s="110">
        <f t="shared" si="36"/>
        <v>0</v>
      </c>
      <c r="P320" s="48"/>
      <c r="Q320" s="48"/>
      <c r="R320" s="49"/>
      <c r="S320" s="49"/>
      <c r="T320" s="49"/>
    </row>
    <row r="321" spans="2:20" ht="36.75" customHeight="1">
      <c r="B321" s="4" t="s">
        <v>205</v>
      </c>
      <c r="C321" s="2" t="s">
        <v>438</v>
      </c>
      <c r="D321" s="3">
        <v>0</v>
      </c>
      <c r="E321" s="3">
        <v>0</v>
      </c>
      <c r="F321" s="206">
        <v>0</v>
      </c>
      <c r="G321" s="206">
        <v>0</v>
      </c>
      <c r="H321" s="206">
        <v>0</v>
      </c>
      <c r="I321" s="206">
        <v>0</v>
      </c>
      <c r="J321" s="3">
        <v>0</v>
      </c>
      <c r="K321" s="3">
        <v>0</v>
      </c>
      <c r="L321" s="206">
        <v>0</v>
      </c>
      <c r="M321" s="206">
        <v>0</v>
      </c>
      <c r="N321" s="110">
        <f t="shared" si="35"/>
        <v>0</v>
      </c>
      <c r="O321" s="110">
        <f t="shared" si="36"/>
        <v>0</v>
      </c>
      <c r="P321" s="50"/>
      <c r="Q321" s="50"/>
      <c r="R321" s="66"/>
      <c r="S321" s="66"/>
      <c r="T321" s="66"/>
    </row>
    <row r="322" spans="2:20" ht="27.75" customHeight="1">
      <c r="B322" s="4" t="s">
        <v>207</v>
      </c>
      <c r="C322" s="2" t="s">
        <v>495</v>
      </c>
      <c r="D322" s="3">
        <v>0</v>
      </c>
      <c r="E322" s="3">
        <v>0</v>
      </c>
      <c r="F322" s="206">
        <v>0</v>
      </c>
      <c r="G322" s="206">
        <v>0</v>
      </c>
      <c r="H322" s="206"/>
      <c r="I322" s="206">
        <v>0</v>
      </c>
      <c r="J322" s="3">
        <v>0</v>
      </c>
      <c r="K322" s="3">
        <v>0</v>
      </c>
      <c r="L322" s="206"/>
      <c r="M322" s="206">
        <v>0</v>
      </c>
      <c r="N322" s="110">
        <f t="shared" si="35"/>
        <v>0</v>
      </c>
      <c r="O322" s="110">
        <f t="shared" si="36"/>
        <v>0</v>
      </c>
      <c r="P322" s="9"/>
      <c r="Q322" s="9"/>
      <c r="R322" s="9"/>
      <c r="S322" s="9"/>
      <c r="T322" s="9"/>
    </row>
    <row r="323" spans="2:20" ht="35.25" customHeight="1">
      <c r="B323" s="4" t="s">
        <v>504</v>
      </c>
      <c r="C323" s="2" t="s">
        <v>505</v>
      </c>
      <c r="D323" s="3">
        <v>0</v>
      </c>
      <c r="E323" s="3">
        <v>0</v>
      </c>
      <c r="F323" s="206">
        <v>0</v>
      </c>
      <c r="G323" s="206">
        <v>0</v>
      </c>
      <c r="H323" s="206">
        <v>0</v>
      </c>
      <c r="I323" s="206">
        <v>0</v>
      </c>
      <c r="J323" s="3">
        <v>0</v>
      </c>
      <c r="K323" s="3">
        <v>0</v>
      </c>
      <c r="L323" s="206">
        <v>0</v>
      </c>
      <c r="M323" s="206">
        <v>0</v>
      </c>
      <c r="N323" s="110">
        <f>F323+H323+L323</f>
        <v>0</v>
      </c>
      <c r="O323" s="110">
        <f>G323+I323+M323</f>
        <v>0</v>
      </c>
      <c r="P323" s="160"/>
      <c r="Q323" s="160"/>
      <c r="R323" s="139"/>
      <c r="S323" s="139"/>
      <c r="T323" s="139"/>
    </row>
    <row r="324" spans="2:20" ht="47.25" customHeight="1">
      <c r="B324" s="2" t="s">
        <v>13</v>
      </c>
      <c r="C324" s="2" t="s">
        <v>439</v>
      </c>
      <c r="D324" s="3">
        <v>0</v>
      </c>
      <c r="E324" s="3">
        <v>0</v>
      </c>
      <c r="F324" s="206">
        <v>0</v>
      </c>
      <c r="G324" s="206">
        <v>0</v>
      </c>
      <c r="H324" s="206">
        <v>0</v>
      </c>
      <c r="I324" s="206">
        <v>0</v>
      </c>
      <c r="J324" s="3">
        <v>0</v>
      </c>
      <c r="K324" s="3">
        <v>0</v>
      </c>
      <c r="L324" s="206">
        <v>0</v>
      </c>
      <c r="M324" s="206">
        <v>0</v>
      </c>
      <c r="N324" s="110">
        <f t="shared" si="35"/>
        <v>0</v>
      </c>
      <c r="O324" s="110">
        <f t="shared" si="36"/>
        <v>0</v>
      </c>
      <c r="P324" s="50"/>
      <c r="Q324" s="50"/>
      <c r="R324" s="66"/>
      <c r="S324" s="66"/>
      <c r="T324" s="66"/>
    </row>
    <row r="325" spans="2:20" ht="56.25" customHeight="1">
      <c r="B325" s="2" t="s">
        <v>15</v>
      </c>
      <c r="C325" s="2" t="s">
        <v>440</v>
      </c>
      <c r="D325" s="3">
        <v>0</v>
      </c>
      <c r="E325" s="3">
        <v>0</v>
      </c>
      <c r="F325" s="206">
        <v>0</v>
      </c>
      <c r="G325" s="206">
        <v>0</v>
      </c>
      <c r="H325" s="206">
        <v>0</v>
      </c>
      <c r="I325" s="206">
        <v>0</v>
      </c>
      <c r="J325" s="3">
        <v>0</v>
      </c>
      <c r="K325" s="3">
        <v>0</v>
      </c>
      <c r="L325" s="206">
        <v>0</v>
      </c>
      <c r="M325" s="206">
        <v>0</v>
      </c>
      <c r="N325" s="110">
        <f t="shared" si="35"/>
        <v>0</v>
      </c>
      <c r="O325" s="110">
        <f t="shared" si="36"/>
        <v>0</v>
      </c>
      <c r="P325" s="323"/>
      <c r="Q325" s="323"/>
      <c r="R325" s="319"/>
      <c r="S325" s="319"/>
      <c r="T325" s="319"/>
    </row>
    <row r="326" spans="2:20" ht="36" customHeight="1">
      <c r="B326" s="2" t="s">
        <v>18</v>
      </c>
      <c r="C326" s="2" t="s">
        <v>441</v>
      </c>
      <c r="D326" s="19">
        <v>0</v>
      </c>
      <c r="E326" s="19">
        <v>0</v>
      </c>
      <c r="F326" s="207">
        <v>1605</v>
      </c>
      <c r="G326" s="207">
        <v>1589.94</v>
      </c>
      <c r="H326" s="207">
        <v>11796.43</v>
      </c>
      <c r="I326" s="207">
        <v>11794.35</v>
      </c>
      <c r="J326" s="19">
        <v>0</v>
      </c>
      <c r="K326" s="19">
        <v>0</v>
      </c>
      <c r="L326" s="206">
        <v>193.83</v>
      </c>
      <c r="M326" s="206">
        <v>193.83</v>
      </c>
      <c r="N326" s="110">
        <f t="shared" si="35"/>
        <v>13595.26</v>
      </c>
      <c r="O326" s="110">
        <f t="shared" si="36"/>
        <v>13578.12</v>
      </c>
      <c r="P326" s="324"/>
      <c r="Q326" s="324"/>
      <c r="R326" s="320"/>
      <c r="S326" s="320"/>
      <c r="T326" s="320"/>
    </row>
    <row r="327" spans="2:20" ht="14.25" customHeight="1">
      <c r="B327" s="4" t="s">
        <v>310</v>
      </c>
      <c r="C327" s="2" t="s">
        <v>442</v>
      </c>
      <c r="D327" s="3">
        <v>0</v>
      </c>
      <c r="E327" s="3">
        <v>0</v>
      </c>
      <c r="F327" s="206">
        <v>1605</v>
      </c>
      <c r="G327" s="206">
        <v>1589.94</v>
      </c>
      <c r="H327" s="206">
        <v>10388.48</v>
      </c>
      <c r="I327" s="206">
        <v>10387.16</v>
      </c>
      <c r="J327" s="3">
        <v>0</v>
      </c>
      <c r="K327" s="3">
        <v>0</v>
      </c>
      <c r="L327" s="206">
        <v>121.57000000000001</v>
      </c>
      <c r="M327" s="206">
        <v>121.57000000000001</v>
      </c>
      <c r="N327" s="110">
        <f t="shared" si="35"/>
        <v>12115.05</v>
      </c>
      <c r="O327" s="110">
        <f t="shared" si="36"/>
        <v>12098.67</v>
      </c>
      <c r="P327" s="324"/>
      <c r="Q327" s="324"/>
      <c r="R327" s="320"/>
      <c r="S327" s="320"/>
      <c r="T327" s="320"/>
    </row>
    <row r="328" spans="2:20" ht="27" customHeight="1">
      <c r="B328" s="4" t="s">
        <v>443</v>
      </c>
      <c r="C328" s="2" t="s">
        <v>444</v>
      </c>
      <c r="D328" s="3">
        <v>0</v>
      </c>
      <c r="E328" s="3">
        <v>0</v>
      </c>
      <c r="F328" s="206">
        <v>0</v>
      </c>
      <c r="G328" s="206">
        <v>0</v>
      </c>
      <c r="H328" s="206">
        <v>1407.95</v>
      </c>
      <c r="I328" s="206">
        <v>1407.19</v>
      </c>
      <c r="J328" s="3">
        <v>0</v>
      </c>
      <c r="K328" s="3">
        <v>0</v>
      </c>
      <c r="L328" s="206">
        <v>72.26</v>
      </c>
      <c r="M328" s="206">
        <v>72.26</v>
      </c>
      <c r="N328" s="110">
        <f t="shared" si="35"/>
        <v>1480.21</v>
      </c>
      <c r="O328" s="110">
        <f t="shared" si="36"/>
        <v>1479.45</v>
      </c>
      <c r="P328" s="324"/>
      <c r="Q328" s="324"/>
      <c r="R328" s="320"/>
      <c r="S328" s="320"/>
      <c r="T328" s="320"/>
    </row>
    <row r="329" spans="2:20" ht="22.5" customHeight="1">
      <c r="B329" s="362" t="s">
        <v>266</v>
      </c>
      <c r="C329" s="363"/>
      <c r="D329" s="84">
        <f>D307+D316</f>
        <v>0</v>
      </c>
      <c r="E329" s="84">
        <f aca="true" t="shared" si="37" ref="E329:O329">E307+E316</f>
        <v>0</v>
      </c>
      <c r="F329" s="84">
        <f t="shared" si="37"/>
        <v>1605</v>
      </c>
      <c r="G329" s="84">
        <f t="shared" si="37"/>
        <v>1589.94</v>
      </c>
      <c r="H329" s="84">
        <f t="shared" si="37"/>
        <v>11796.43</v>
      </c>
      <c r="I329" s="84">
        <f t="shared" si="37"/>
        <v>11794.35</v>
      </c>
      <c r="J329" s="168">
        <v>0</v>
      </c>
      <c r="K329" s="168">
        <v>0</v>
      </c>
      <c r="L329" s="84">
        <f t="shared" si="37"/>
        <v>193.83</v>
      </c>
      <c r="M329" s="84">
        <f t="shared" si="37"/>
        <v>193.83</v>
      </c>
      <c r="N329" s="84">
        <f>N307+N316</f>
        <v>13595.26</v>
      </c>
      <c r="O329" s="88">
        <f t="shared" si="37"/>
        <v>13578.12</v>
      </c>
      <c r="P329" s="14"/>
      <c r="Q329" s="14"/>
      <c r="R329" s="14"/>
      <c r="S329" s="14"/>
      <c r="T329" s="14"/>
    </row>
    <row r="330" spans="2:20" ht="24" customHeight="1">
      <c r="B330" s="307" t="s">
        <v>1416</v>
      </c>
      <c r="C330" s="308"/>
      <c r="D330" s="308"/>
      <c r="E330" s="308"/>
      <c r="F330" s="308"/>
      <c r="G330" s="308"/>
      <c r="H330" s="308"/>
      <c r="I330" s="308"/>
      <c r="J330" s="308"/>
      <c r="K330" s="308"/>
      <c r="L330" s="308"/>
      <c r="M330" s="308"/>
      <c r="N330" s="308"/>
      <c r="O330" s="308"/>
      <c r="P330" s="308"/>
      <c r="Q330" s="308"/>
      <c r="R330" s="308"/>
      <c r="S330" s="308"/>
      <c r="T330" s="309"/>
    </row>
    <row r="331" spans="2:20" ht="25.5" customHeight="1">
      <c r="B331" s="438" t="s">
        <v>507</v>
      </c>
      <c r="C331" s="439"/>
      <c r="D331" s="439"/>
      <c r="E331" s="439"/>
      <c r="F331" s="439"/>
      <c r="G331" s="439"/>
      <c r="H331" s="439"/>
      <c r="I331" s="439"/>
      <c r="J331" s="439"/>
      <c r="K331" s="439"/>
      <c r="L331" s="439"/>
      <c r="M331" s="439"/>
      <c r="N331" s="439"/>
      <c r="O331" s="440"/>
      <c r="T331" s="149"/>
    </row>
    <row r="332" spans="2:20" ht="24.75" customHeight="1">
      <c r="B332" s="30" t="s">
        <v>117</v>
      </c>
      <c r="C332" s="18" t="s">
        <v>1026</v>
      </c>
      <c r="D332" s="19">
        <v>0</v>
      </c>
      <c r="E332" s="19">
        <v>0</v>
      </c>
      <c r="F332" s="207">
        <v>219</v>
      </c>
      <c r="G332" s="207">
        <v>173.9</v>
      </c>
      <c r="H332" s="207">
        <v>1757.3600000000001</v>
      </c>
      <c r="I332" s="207">
        <v>1731.9</v>
      </c>
      <c r="J332" s="19">
        <v>0</v>
      </c>
      <c r="K332" s="19">
        <v>0</v>
      </c>
      <c r="L332" s="19">
        <f>L333+L334</f>
        <v>0</v>
      </c>
      <c r="M332" s="19">
        <f>M333+M334</f>
        <v>0</v>
      </c>
      <c r="N332" s="110">
        <f>F332+H332+L332</f>
        <v>1976.3600000000001</v>
      </c>
      <c r="O332" s="110">
        <f>G332+I332+M332</f>
        <v>1905.8000000000002</v>
      </c>
      <c r="P332" s="48" t="s">
        <v>1083</v>
      </c>
      <c r="Q332" s="48" t="s">
        <v>128</v>
      </c>
      <c r="R332" s="49">
        <v>80</v>
      </c>
      <c r="S332" s="49">
        <v>100</v>
      </c>
      <c r="T332" s="49">
        <v>100</v>
      </c>
    </row>
    <row r="333" spans="2:21" ht="80.25" customHeight="1">
      <c r="B333" s="2" t="s">
        <v>9</v>
      </c>
      <c r="C333" s="2" t="s">
        <v>445</v>
      </c>
      <c r="D333" s="3">
        <v>0</v>
      </c>
      <c r="E333" s="3">
        <v>0</v>
      </c>
      <c r="F333" s="206">
        <v>219</v>
      </c>
      <c r="G333" s="206">
        <v>173.9</v>
      </c>
      <c r="H333" s="206">
        <v>743.1</v>
      </c>
      <c r="I333" s="206">
        <v>722.2</v>
      </c>
      <c r="J333" s="3">
        <v>0</v>
      </c>
      <c r="K333" s="3">
        <v>0</v>
      </c>
      <c r="L333" s="3">
        <v>0</v>
      </c>
      <c r="M333" s="8">
        <v>0</v>
      </c>
      <c r="N333" s="75">
        <f t="shared" si="35"/>
        <v>962.1</v>
      </c>
      <c r="O333" s="75">
        <f t="shared" si="36"/>
        <v>896.1</v>
      </c>
      <c r="P333" s="48"/>
      <c r="Q333" s="48"/>
      <c r="R333" s="49"/>
      <c r="S333" s="49"/>
      <c r="T333" s="49"/>
      <c r="U333" s="292"/>
    </row>
    <row r="334" spans="2:20" ht="125.25" customHeight="1">
      <c r="B334" s="2" t="s">
        <v>37</v>
      </c>
      <c r="C334" s="2" t="s">
        <v>446</v>
      </c>
      <c r="D334" s="3">
        <v>0</v>
      </c>
      <c r="E334" s="3">
        <v>0</v>
      </c>
      <c r="F334" s="206">
        <v>0</v>
      </c>
      <c r="G334" s="206">
        <v>0</v>
      </c>
      <c r="H334" s="206">
        <v>1014.26</v>
      </c>
      <c r="I334" s="206">
        <v>1009.7</v>
      </c>
      <c r="J334" s="3">
        <v>0</v>
      </c>
      <c r="K334" s="3">
        <v>0</v>
      </c>
      <c r="L334" s="3">
        <v>0</v>
      </c>
      <c r="M334" s="8">
        <v>0</v>
      </c>
      <c r="N334" s="75">
        <f t="shared" si="35"/>
        <v>1014.26</v>
      </c>
      <c r="O334" s="75">
        <f t="shared" si="36"/>
        <v>1009.7</v>
      </c>
      <c r="P334" s="48"/>
      <c r="Q334" s="48"/>
      <c r="R334" s="49"/>
      <c r="S334" s="49"/>
      <c r="T334" s="49"/>
    </row>
    <row r="335" spans="2:20" ht="71.25" customHeight="1">
      <c r="B335" s="2" t="s">
        <v>39</v>
      </c>
      <c r="C335" s="2" t="s">
        <v>447</v>
      </c>
      <c r="D335" s="3">
        <v>0</v>
      </c>
      <c r="E335" s="3">
        <v>0</v>
      </c>
      <c r="F335" s="206">
        <v>0</v>
      </c>
      <c r="G335" s="206">
        <v>0</v>
      </c>
      <c r="H335" s="206">
        <v>0</v>
      </c>
      <c r="I335" s="206">
        <v>0</v>
      </c>
      <c r="J335" s="3">
        <v>0</v>
      </c>
      <c r="K335" s="3">
        <v>0</v>
      </c>
      <c r="L335" s="3">
        <v>0</v>
      </c>
      <c r="M335" s="8">
        <v>0</v>
      </c>
      <c r="N335" s="75">
        <f t="shared" si="35"/>
        <v>0</v>
      </c>
      <c r="O335" s="75">
        <f t="shared" si="36"/>
        <v>0</v>
      </c>
      <c r="P335" s="48"/>
      <c r="Q335" s="48"/>
      <c r="R335" s="49"/>
      <c r="S335" s="49"/>
      <c r="T335" s="49"/>
    </row>
    <row r="336" spans="2:20" ht="48" customHeight="1">
      <c r="B336" s="18" t="s">
        <v>119</v>
      </c>
      <c r="C336" s="18" t="s">
        <v>1027</v>
      </c>
      <c r="D336" s="19">
        <v>0</v>
      </c>
      <c r="E336" s="19">
        <v>0</v>
      </c>
      <c r="F336" s="19">
        <f>F337+F338</f>
        <v>0</v>
      </c>
      <c r="G336" s="19">
        <f>G337+G338</f>
        <v>0</v>
      </c>
      <c r="H336" s="207">
        <v>674</v>
      </c>
      <c r="I336" s="207">
        <v>551.7</v>
      </c>
      <c r="J336" s="19">
        <v>0</v>
      </c>
      <c r="K336" s="19">
        <v>0</v>
      </c>
      <c r="L336" s="19">
        <f>L337+L338</f>
        <v>0</v>
      </c>
      <c r="M336" s="19">
        <f>M337+M338</f>
        <v>0</v>
      </c>
      <c r="N336" s="110">
        <f t="shared" si="35"/>
        <v>674</v>
      </c>
      <c r="O336" s="110">
        <f t="shared" si="36"/>
        <v>551.7</v>
      </c>
      <c r="P336" s="48" t="s">
        <v>1084</v>
      </c>
      <c r="Q336" s="48" t="s">
        <v>128</v>
      </c>
      <c r="R336" s="49">
        <v>80</v>
      </c>
      <c r="S336" s="49">
        <v>96</v>
      </c>
      <c r="T336" s="49">
        <v>96</v>
      </c>
    </row>
    <row r="337" spans="2:21" ht="64.5" customHeight="1">
      <c r="B337" s="2" t="s">
        <v>11</v>
      </c>
      <c r="C337" s="2" t="s">
        <v>448</v>
      </c>
      <c r="D337" s="3">
        <v>0</v>
      </c>
      <c r="E337" s="3">
        <v>0</v>
      </c>
      <c r="F337" s="3">
        <v>0</v>
      </c>
      <c r="G337" s="3">
        <v>0</v>
      </c>
      <c r="H337" s="206"/>
      <c r="I337" s="206">
        <v>0</v>
      </c>
      <c r="J337" s="3">
        <v>0</v>
      </c>
      <c r="K337" s="3">
        <v>0</v>
      </c>
      <c r="L337" s="3">
        <v>0</v>
      </c>
      <c r="M337" s="8">
        <v>0</v>
      </c>
      <c r="N337" s="75">
        <f t="shared" si="35"/>
        <v>0</v>
      </c>
      <c r="O337" s="75">
        <f t="shared" si="36"/>
        <v>0</v>
      </c>
      <c r="P337" s="323"/>
      <c r="Q337" s="323"/>
      <c r="R337" s="319"/>
      <c r="S337" s="319"/>
      <c r="T337" s="319"/>
      <c r="U337" s="292"/>
    </row>
    <row r="338" spans="2:20" ht="93" customHeight="1">
      <c r="B338" s="2" t="s">
        <v>13</v>
      </c>
      <c r="C338" s="2" t="s">
        <v>449</v>
      </c>
      <c r="D338" s="3">
        <v>0</v>
      </c>
      <c r="E338" s="3">
        <v>0</v>
      </c>
      <c r="F338" s="3">
        <v>0</v>
      </c>
      <c r="G338" s="3">
        <v>0</v>
      </c>
      <c r="H338" s="206">
        <v>674</v>
      </c>
      <c r="I338" s="206">
        <v>551.7</v>
      </c>
      <c r="J338" s="3">
        <v>0</v>
      </c>
      <c r="K338" s="3">
        <v>0</v>
      </c>
      <c r="L338" s="3">
        <v>0</v>
      </c>
      <c r="M338" s="8">
        <v>0</v>
      </c>
      <c r="N338" s="75">
        <f t="shared" si="35"/>
        <v>674</v>
      </c>
      <c r="O338" s="75">
        <f t="shared" si="36"/>
        <v>551.7</v>
      </c>
      <c r="P338" s="324"/>
      <c r="Q338" s="324"/>
      <c r="R338" s="320"/>
      <c r="S338" s="320"/>
      <c r="T338" s="320"/>
    </row>
    <row r="339" spans="2:20" ht="44.25" customHeight="1">
      <c r="B339" s="59" t="s">
        <v>122</v>
      </c>
      <c r="C339" s="18" t="s">
        <v>1028</v>
      </c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10">
        <f t="shared" si="35"/>
        <v>0</v>
      </c>
      <c r="O339" s="110">
        <f t="shared" si="36"/>
        <v>0</v>
      </c>
      <c r="P339" s="48" t="s">
        <v>510</v>
      </c>
      <c r="Q339" s="48" t="s">
        <v>128</v>
      </c>
      <c r="R339" s="49" t="s">
        <v>129</v>
      </c>
      <c r="S339" s="49">
        <v>100</v>
      </c>
      <c r="T339" s="49">
        <v>100</v>
      </c>
    </row>
    <row r="340" spans="2:20" ht="96.75" customHeight="1">
      <c r="B340" s="2" t="s">
        <v>26</v>
      </c>
      <c r="C340" s="2" t="s">
        <v>450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8">
        <v>0</v>
      </c>
      <c r="N340" s="75">
        <f t="shared" si="35"/>
        <v>0</v>
      </c>
      <c r="O340" s="75">
        <f t="shared" si="36"/>
        <v>0</v>
      </c>
      <c r="P340" s="50" t="s">
        <v>1085</v>
      </c>
      <c r="Q340" s="48" t="s">
        <v>128</v>
      </c>
      <c r="R340" s="66">
        <v>75</v>
      </c>
      <c r="S340" s="66">
        <v>100</v>
      </c>
      <c r="T340" s="66">
        <v>100</v>
      </c>
    </row>
    <row r="341" spans="2:21" ht="108.75" customHeight="1">
      <c r="B341" s="577" t="s">
        <v>121</v>
      </c>
      <c r="C341" s="577" t="s">
        <v>1029</v>
      </c>
      <c r="D341" s="572">
        <v>0</v>
      </c>
      <c r="E341" s="572">
        <v>0</v>
      </c>
      <c r="F341" s="572">
        <v>0</v>
      </c>
      <c r="G341" s="572">
        <v>0</v>
      </c>
      <c r="H341" s="572">
        <v>0</v>
      </c>
      <c r="I341" s="572">
        <v>0</v>
      </c>
      <c r="J341" s="572">
        <v>0</v>
      </c>
      <c r="K341" s="572">
        <v>0</v>
      </c>
      <c r="L341" s="572">
        <v>0</v>
      </c>
      <c r="M341" s="572">
        <v>0</v>
      </c>
      <c r="N341" s="581">
        <f>F341+H341+L341</f>
        <v>0</v>
      </c>
      <c r="O341" s="583">
        <f>G341+I341+M341</f>
        <v>0</v>
      </c>
      <c r="P341" s="48" t="s">
        <v>1086</v>
      </c>
      <c r="Q341" s="48" t="s">
        <v>128</v>
      </c>
      <c r="R341" s="49">
        <v>50</v>
      </c>
      <c r="S341" s="49">
        <v>95</v>
      </c>
      <c r="T341" s="49">
        <v>95</v>
      </c>
      <c r="U341" s="292"/>
    </row>
    <row r="342" spans="2:21" ht="124.5" customHeight="1">
      <c r="B342" s="578"/>
      <c r="C342" s="578"/>
      <c r="D342" s="573"/>
      <c r="E342" s="573"/>
      <c r="F342" s="573"/>
      <c r="G342" s="573"/>
      <c r="H342" s="573"/>
      <c r="I342" s="573"/>
      <c r="J342" s="573"/>
      <c r="K342" s="573"/>
      <c r="L342" s="573"/>
      <c r="M342" s="573"/>
      <c r="N342" s="582"/>
      <c r="O342" s="584"/>
      <c r="P342" s="48" t="s">
        <v>1087</v>
      </c>
      <c r="Q342" s="48" t="s">
        <v>128</v>
      </c>
      <c r="R342" s="49">
        <v>100</v>
      </c>
      <c r="S342" s="49">
        <v>60</v>
      </c>
      <c r="T342" s="49">
        <v>60</v>
      </c>
      <c r="U342" s="292"/>
    </row>
    <row r="343" spans="2:21" ht="56.25" customHeight="1">
      <c r="B343" s="435" t="s">
        <v>30</v>
      </c>
      <c r="C343" s="435" t="s">
        <v>1030</v>
      </c>
      <c r="D343" s="400">
        <v>0</v>
      </c>
      <c r="E343" s="400">
        <v>0</v>
      </c>
      <c r="F343" s="400">
        <v>0</v>
      </c>
      <c r="G343" s="400">
        <v>0</v>
      </c>
      <c r="H343" s="400">
        <v>0</v>
      </c>
      <c r="I343" s="400">
        <v>0</v>
      </c>
      <c r="J343" s="400">
        <v>0</v>
      </c>
      <c r="K343" s="400">
        <v>0</v>
      </c>
      <c r="L343" s="400">
        <v>0</v>
      </c>
      <c r="M343" s="400">
        <v>0</v>
      </c>
      <c r="N343" s="586">
        <f t="shared" si="35"/>
        <v>0</v>
      </c>
      <c r="O343" s="579">
        <f t="shared" si="36"/>
        <v>0</v>
      </c>
      <c r="P343" s="48" t="s">
        <v>1088</v>
      </c>
      <c r="Q343" s="48" t="s">
        <v>128</v>
      </c>
      <c r="R343" s="49">
        <v>75</v>
      </c>
      <c r="S343" s="49">
        <v>100</v>
      </c>
      <c r="T343" s="49">
        <v>100</v>
      </c>
      <c r="U343" s="292"/>
    </row>
    <row r="344" spans="2:21" ht="69" customHeight="1">
      <c r="B344" s="585"/>
      <c r="C344" s="585"/>
      <c r="D344" s="402"/>
      <c r="E344" s="402"/>
      <c r="F344" s="402"/>
      <c r="G344" s="402"/>
      <c r="H344" s="402"/>
      <c r="I344" s="402"/>
      <c r="J344" s="402"/>
      <c r="K344" s="402"/>
      <c r="L344" s="402"/>
      <c r="M344" s="402"/>
      <c r="N344" s="587"/>
      <c r="O344" s="580"/>
      <c r="P344" s="48" t="s">
        <v>1089</v>
      </c>
      <c r="Q344" s="48" t="s">
        <v>128</v>
      </c>
      <c r="R344" s="49">
        <v>25</v>
      </c>
      <c r="S344" s="49">
        <v>100</v>
      </c>
      <c r="T344" s="49">
        <v>100</v>
      </c>
      <c r="U344" s="245"/>
    </row>
    <row r="345" spans="2:21" ht="60" customHeight="1">
      <c r="B345" s="435" t="s">
        <v>56</v>
      </c>
      <c r="C345" s="435" t="s">
        <v>1031</v>
      </c>
      <c r="D345" s="400">
        <v>0</v>
      </c>
      <c r="E345" s="400">
        <v>0</v>
      </c>
      <c r="F345" s="400">
        <v>0</v>
      </c>
      <c r="G345" s="400">
        <v>0</v>
      </c>
      <c r="H345" s="400">
        <v>0</v>
      </c>
      <c r="I345" s="400">
        <v>0</v>
      </c>
      <c r="J345" s="400">
        <v>0</v>
      </c>
      <c r="K345" s="400">
        <v>0</v>
      </c>
      <c r="L345" s="400">
        <v>0</v>
      </c>
      <c r="M345" s="400">
        <v>0</v>
      </c>
      <c r="N345" s="586">
        <f t="shared" si="35"/>
        <v>0</v>
      </c>
      <c r="O345" s="579">
        <f t="shared" si="36"/>
        <v>0</v>
      </c>
      <c r="P345" s="48" t="s">
        <v>1090</v>
      </c>
      <c r="Q345" s="48" t="s">
        <v>128</v>
      </c>
      <c r="R345" s="49" t="s">
        <v>166</v>
      </c>
      <c r="S345" s="49">
        <v>100</v>
      </c>
      <c r="T345" s="49">
        <v>100</v>
      </c>
      <c r="U345" s="245"/>
    </row>
    <row r="346" spans="2:21" ht="70.5" customHeight="1">
      <c r="B346" s="585"/>
      <c r="C346" s="585"/>
      <c r="D346" s="402"/>
      <c r="E346" s="402"/>
      <c r="F346" s="402"/>
      <c r="G346" s="402"/>
      <c r="H346" s="402"/>
      <c r="I346" s="402"/>
      <c r="J346" s="402"/>
      <c r="K346" s="402"/>
      <c r="L346" s="402"/>
      <c r="M346" s="402"/>
      <c r="N346" s="587"/>
      <c r="O346" s="580"/>
      <c r="P346" s="48" t="s">
        <v>1091</v>
      </c>
      <c r="Q346" s="48" t="s">
        <v>128</v>
      </c>
      <c r="R346" s="49" t="s">
        <v>166</v>
      </c>
      <c r="S346" s="49">
        <v>50</v>
      </c>
      <c r="T346" s="49">
        <v>67</v>
      </c>
      <c r="U346" s="245"/>
    </row>
    <row r="347" spans="2:21" ht="47.25" customHeight="1">
      <c r="B347" s="18" t="s">
        <v>125</v>
      </c>
      <c r="C347" s="18" t="s">
        <v>1032</v>
      </c>
      <c r="D347" s="19">
        <v>0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20">
        <v>0</v>
      </c>
      <c r="N347" s="110">
        <f>F347+H347+L347</f>
        <v>0</v>
      </c>
      <c r="O347" s="110">
        <f>G347+I347+M347</f>
        <v>0</v>
      </c>
      <c r="P347" s="48" t="s">
        <v>1092</v>
      </c>
      <c r="Q347" s="48" t="s">
        <v>128</v>
      </c>
      <c r="R347" s="49">
        <v>100</v>
      </c>
      <c r="S347" s="49">
        <v>100</v>
      </c>
      <c r="T347" s="49">
        <v>100</v>
      </c>
      <c r="U347" s="245"/>
    </row>
    <row r="348" spans="2:21" ht="58.5" customHeight="1">
      <c r="B348" s="2" t="s">
        <v>32</v>
      </c>
      <c r="C348" s="2" t="s">
        <v>1033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8">
        <v>0</v>
      </c>
      <c r="N348" s="75">
        <f t="shared" si="35"/>
        <v>0</v>
      </c>
      <c r="O348" s="75">
        <f t="shared" si="36"/>
        <v>0</v>
      </c>
      <c r="P348" s="50" t="s">
        <v>1093</v>
      </c>
      <c r="Q348" s="50" t="s">
        <v>387</v>
      </c>
      <c r="R348" s="66">
        <v>12.8</v>
      </c>
      <c r="S348" s="66">
        <v>12.9</v>
      </c>
      <c r="T348" s="66">
        <v>12.9</v>
      </c>
      <c r="U348" s="245"/>
    </row>
    <row r="349" spans="2:21" ht="45.75" customHeight="1">
      <c r="B349" s="235" t="s">
        <v>1034</v>
      </c>
      <c r="C349" s="2" t="s">
        <v>1035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8">
        <v>0</v>
      </c>
      <c r="N349" s="75">
        <f t="shared" si="35"/>
        <v>0</v>
      </c>
      <c r="O349" s="239">
        <f t="shared" si="36"/>
        <v>0</v>
      </c>
      <c r="P349" s="204"/>
      <c r="Q349" s="246"/>
      <c r="R349" s="247"/>
      <c r="S349" s="247"/>
      <c r="T349" s="248"/>
      <c r="U349" s="245"/>
    </row>
    <row r="350" spans="2:20" ht="59.25" customHeight="1">
      <c r="B350" s="235" t="s">
        <v>1036</v>
      </c>
      <c r="C350" s="2" t="s">
        <v>1037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8">
        <v>0</v>
      </c>
      <c r="N350" s="75">
        <f>F350+H350+L350</f>
        <v>0</v>
      </c>
      <c r="O350" s="239">
        <f>G350+I350+M350</f>
        <v>0</v>
      </c>
      <c r="P350" s="240"/>
      <c r="Q350" s="241"/>
      <c r="R350" s="242"/>
      <c r="S350" s="242"/>
      <c r="T350" s="243"/>
    </row>
    <row r="351" spans="2:20" ht="59.25" customHeight="1">
      <c r="B351" s="18" t="s">
        <v>265</v>
      </c>
      <c r="C351" s="18" t="s">
        <v>1038</v>
      </c>
      <c r="D351" s="19">
        <v>0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20">
        <v>0</v>
      </c>
      <c r="N351" s="110">
        <f>F351+H351+L351</f>
        <v>0</v>
      </c>
      <c r="O351" s="110">
        <f>G351+I351+M351</f>
        <v>0</v>
      </c>
      <c r="P351" s="48" t="s">
        <v>1094</v>
      </c>
      <c r="Q351" s="48" t="s">
        <v>387</v>
      </c>
      <c r="R351" s="49">
        <v>75</v>
      </c>
      <c r="S351" s="49">
        <v>1.5</v>
      </c>
      <c r="T351" s="49">
        <v>1.5</v>
      </c>
    </row>
    <row r="352" spans="2:21" ht="71.25" customHeight="1">
      <c r="B352" s="2" t="s">
        <v>58</v>
      </c>
      <c r="C352" s="2" t="s">
        <v>1039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8">
        <v>0</v>
      </c>
      <c r="N352" s="75">
        <f t="shared" si="35"/>
        <v>0</v>
      </c>
      <c r="O352" s="75">
        <f t="shared" si="36"/>
        <v>0</v>
      </c>
      <c r="P352" s="48"/>
      <c r="Q352" s="48"/>
      <c r="R352" s="49"/>
      <c r="S352" s="49"/>
      <c r="T352" s="49"/>
      <c r="U352" s="245"/>
    </row>
    <row r="353" spans="2:20" ht="47.25" customHeight="1">
      <c r="B353" s="2" t="s">
        <v>1040</v>
      </c>
      <c r="C353" s="2" t="s">
        <v>1041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8">
        <v>0</v>
      </c>
      <c r="N353" s="75">
        <f t="shared" si="35"/>
        <v>0</v>
      </c>
      <c r="O353" s="75">
        <f t="shared" si="36"/>
        <v>0</v>
      </c>
      <c r="P353" s="48"/>
      <c r="Q353" s="48"/>
      <c r="R353" s="49"/>
      <c r="S353" s="49"/>
      <c r="T353" s="49"/>
    </row>
    <row r="354" spans="2:20" ht="51" customHeight="1">
      <c r="B354" s="2" t="s">
        <v>1042</v>
      </c>
      <c r="C354" s="2" t="s">
        <v>1043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8">
        <v>0</v>
      </c>
      <c r="N354" s="75">
        <f t="shared" si="35"/>
        <v>0</v>
      </c>
      <c r="O354" s="75">
        <f t="shared" si="36"/>
        <v>0</v>
      </c>
      <c r="P354" s="50"/>
      <c r="Q354" s="50"/>
      <c r="R354" s="66"/>
      <c r="S354" s="66"/>
      <c r="T354" s="66"/>
    </row>
    <row r="355" spans="2:20" ht="50.25" customHeight="1">
      <c r="B355" s="18" t="s">
        <v>145</v>
      </c>
      <c r="C355" s="18" t="s">
        <v>1044</v>
      </c>
      <c r="D355" s="19">
        <v>0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20">
        <v>0</v>
      </c>
      <c r="N355" s="110">
        <f>F355+H355+L355</f>
        <v>0</v>
      </c>
      <c r="O355" s="110">
        <f>G355+I355+M355</f>
        <v>0</v>
      </c>
      <c r="P355" s="48" t="s">
        <v>1095</v>
      </c>
      <c r="Q355" s="48" t="s">
        <v>128</v>
      </c>
      <c r="R355" s="49">
        <v>1</v>
      </c>
      <c r="S355" s="49">
        <v>80</v>
      </c>
      <c r="T355" s="49">
        <v>29</v>
      </c>
    </row>
    <row r="356" spans="2:21" ht="74.25" customHeight="1">
      <c r="B356" s="2" t="s">
        <v>64</v>
      </c>
      <c r="C356" s="2" t="s">
        <v>1045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8">
        <v>0</v>
      </c>
      <c r="N356" s="110">
        <f t="shared" si="35"/>
        <v>0</v>
      </c>
      <c r="O356" s="110">
        <f t="shared" si="36"/>
        <v>0</v>
      </c>
      <c r="P356" s="48"/>
      <c r="Q356" s="48"/>
      <c r="R356" s="49"/>
      <c r="S356" s="49"/>
      <c r="T356" s="49"/>
      <c r="U356" s="292"/>
    </row>
    <row r="357" spans="2:20" ht="67.5" customHeight="1">
      <c r="B357" s="235" t="s">
        <v>1046</v>
      </c>
      <c r="C357" s="236" t="s">
        <v>1047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8">
        <v>0</v>
      </c>
      <c r="N357" s="110">
        <f aca="true" t="shared" si="38" ref="N357:O362">F357+H357+L357</f>
        <v>0</v>
      </c>
      <c r="O357" s="110">
        <f t="shared" si="38"/>
        <v>0</v>
      </c>
      <c r="P357" s="192"/>
      <c r="Q357" s="192"/>
      <c r="R357" s="192"/>
      <c r="S357" s="192"/>
      <c r="T357" s="192"/>
    </row>
    <row r="358" spans="2:20" ht="48" customHeight="1">
      <c r="B358" s="235" t="s">
        <v>1048</v>
      </c>
      <c r="C358" s="236" t="s">
        <v>1049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8">
        <v>0</v>
      </c>
      <c r="N358" s="110">
        <f t="shared" si="38"/>
        <v>0</v>
      </c>
      <c r="O358" s="110">
        <f t="shared" si="38"/>
        <v>0</v>
      </c>
      <c r="P358" s="192"/>
      <c r="Q358" s="192"/>
      <c r="R358" s="192"/>
      <c r="S358" s="192"/>
      <c r="T358" s="192"/>
    </row>
    <row r="359" spans="2:20" ht="50.25" customHeight="1">
      <c r="B359" s="235" t="s">
        <v>1050</v>
      </c>
      <c r="C359" s="236" t="s">
        <v>1051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8">
        <v>0</v>
      </c>
      <c r="N359" s="110">
        <f t="shared" si="38"/>
        <v>0</v>
      </c>
      <c r="O359" s="110">
        <f t="shared" si="38"/>
        <v>0</v>
      </c>
      <c r="P359" s="192"/>
      <c r="Q359" s="192"/>
      <c r="R359" s="192"/>
      <c r="S359" s="192"/>
      <c r="T359" s="192"/>
    </row>
    <row r="360" spans="2:20" ht="67.5" customHeight="1">
      <c r="B360" s="18" t="s">
        <v>935</v>
      </c>
      <c r="C360" s="237" t="s">
        <v>1052</v>
      </c>
      <c r="D360" s="19">
        <v>0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20">
        <v>0</v>
      </c>
      <c r="N360" s="110">
        <f t="shared" si="38"/>
        <v>0</v>
      </c>
      <c r="O360" s="110">
        <f t="shared" si="38"/>
        <v>0</v>
      </c>
      <c r="P360" s="48" t="s">
        <v>1096</v>
      </c>
      <c r="Q360" s="48" t="s">
        <v>128</v>
      </c>
      <c r="R360" s="49">
        <v>70</v>
      </c>
      <c r="S360" s="49">
        <v>70</v>
      </c>
      <c r="T360" s="49">
        <v>70</v>
      </c>
    </row>
    <row r="361" spans="2:21" ht="93" customHeight="1">
      <c r="B361" s="2" t="s">
        <v>937</v>
      </c>
      <c r="C361" s="236" t="s">
        <v>1053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8">
        <v>0</v>
      </c>
      <c r="N361" s="110">
        <f t="shared" si="38"/>
        <v>0</v>
      </c>
      <c r="O361" s="110">
        <f t="shared" si="38"/>
        <v>0</v>
      </c>
      <c r="P361" s="192"/>
      <c r="Q361" s="192"/>
      <c r="R361" s="192"/>
      <c r="S361" s="192"/>
      <c r="T361" s="192"/>
      <c r="U361" s="292"/>
    </row>
    <row r="362" spans="2:20" ht="44.25" customHeight="1">
      <c r="B362" s="235" t="s">
        <v>1054</v>
      </c>
      <c r="C362" s="236" t="s">
        <v>1055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8">
        <v>0</v>
      </c>
      <c r="N362" s="110">
        <f t="shared" si="38"/>
        <v>0</v>
      </c>
      <c r="O362" s="110">
        <f t="shared" si="38"/>
        <v>0</v>
      </c>
      <c r="P362" s="192"/>
      <c r="Q362" s="192"/>
      <c r="R362" s="192"/>
      <c r="S362" s="192"/>
      <c r="T362" s="192"/>
    </row>
    <row r="363" spans="2:20" ht="42.75" customHeight="1">
      <c r="B363" s="395" t="s">
        <v>277</v>
      </c>
      <c r="C363" s="407"/>
      <c r="D363" s="84">
        <f>D332+D336+D339+D341+D347+D351+D355</f>
        <v>0</v>
      </c>
      <c r="E363" s="84">
        <f>E332+E336+E339+E341+E347+E351+E355</f>
        <v>0</v>
      </c>
      <c r="F363" s="84">
        <f aca="true" t="shared" si="39" ref="F363:O363">F332+F336+F339+F341+F347+F351+F355+F360</f>
        <v>219</v>
      </c>
      <c r="G363" s="84">
        <f t="shared" si="39"/>
        <v>173.9</v>
      </c>
      <c r="H363" s="84">
        <f t="shared" si="39"/>
        <v>2431.36</v>
      </c>
      <c r="I363" s="84">
        <f t="shared" si="39"/>
        <v>2283.6000000000004</v>
      </c>
      <c r="J363" s="84">
        <f t="shared" si="39"/>
        <v>0</v>
      </c>
      <c r="K363" s="84">
        <f t="shared" si="39"/>
        <v>0</v>
      </c>
      <c r="L363" s="84">
        <f t="shared" si="39"/>
        <v>0</v>
      </c>
      <c r="M363" s="84">
        <f t="shared" si="39"/>
        <v>0</v>
      </c>
      <c r="N363" s="84">
        <f t="shared" si="39"/>
        <v>2650.36</v>
      </c>
      <c r="O363" s="84">
        <f t="shared" si="39"/>
        <v>2457.5</v>
      </c>
      <c r="P363" s="14"/>
      <c r="Q363" s="14"/>
      <c r="R363" s="14"/>
      <c r="S363" s="14"/>
      <c r="T363" s="14"/>
    </row>
    <row r="364" spans="2:20" ht="27" customHeight="1">
      <c r="B364" s="307" t="s">
        <v>1417</v>
      </c>
      <c r="C364" s="308"/>
      <c r="D364" s="308"/>
      <c r="E364" s="308"/>
      <c r="F364" s="308"/>
      <c r="G364" s="308"/>
      <c r="H364" s="308"/>
      <c r="I364" s="308"/>
      <c r="J364" s="308"/>
      <c r="K364" s="308"/>
      <c r="L364" s="308"/>
      <c r="M364" s="308"/>
      <c r="N364" s="308"/>
      <c r="O364" s="308"/>
      <c r="P364" s="308"/>
      <c r="Q364" s="308"/>
      <c r="R364" s="308"/>
      <c r="S364" s="308"/>
      <c r="T364" s="309"/>
    </row>
    <row r="365" spans="2:20" ht="27" customHeight="1">
      <c r="B365" s="307" t="s">
        <v>511</v>
      </c>
      <c r="C365" s="427"/>
      <c r="D365" s="427"/>
      <c r="E365" s="427"/>
      <c r="F365" s="427"/>
      <c r="G365" s="427"/>
      <c r="H365" s="427"/>
      <c r="I365" s="427"/>
      <c r="J365" s="427"/>
      <c r="K365" s="427"/>
      <c r="L365" s="427"/>
      <c r="M365" s="427"/>
      <c r="N365" s="427"/>
      <c r="O365" s="427"/>
      <c r="P365" s="433"/>
      <c r="Q365" s="433"/>
      <c r="R365" s="433"/>
      <c r="S365" s="433"/>
      <c r="T365" s="434"/>
    </row>
    <row r="366" spans="2:20" ht="30.75" customHeight="1">
      <c r="B366" s="117" t="s">
        <v>117</v>
      </c>
      <c r="C366" s="15" t="s">
        <v>512</v>
      </c>
      <c r="D366" s="16">
        <v>0</v>
      </c>
      <c r="E366" s="16">
        <v>0</v>
      </c>
      <c r="F366" s="16">
        <f>F367+F368</f>
        <v>0</v>
      </c>
      <c r="G366" s="16">
        <f aca="true" t="shared" si="40" ref="G366:M366">G367+G368</f>
        <v>0</v>
      </c>
      <c r="H366" s="207">
        <v>0</v>
      </c>
      <c r="I366" s="207">
        <v>0</v>
      </c>
      <c r="J366" s="16">
        <v>0</v>
      </c>
      <c r="K366" s="16">
        <v>0</v>
      </c>
      <c r="L366" s="16">
        <f t="shared" si="40"/>
        <v>0</v>
      </c>
      <c r="M366" s="16">
        <f t="shared" si="40"/>
        <v>0</v>
      </c>
      <c r="N366" s="99">
        <f>F366+H366+L366</f>
        <v>0</v>
      </c>
      <c r="O366" s="99">
        <f>G366+I366+M366</f>
        <v>0</v>
      </c>
      <c r="P366" s="48" t="s">
        <v>1097</v>
      </c>
      <c r="Q366" s="48" t="s">
        <v>128</v>
      </c>
      <c r="R366" s="49" t="s">
        <v>1098</v>
      </c>
      <c r="S366" s="49" t="s">
        <v>1098</v>
      </c>
      <c r="T366" s="49">
        <v>104.82</v>
      </c>
    </row>
    <row r="367" spans="2:20" ht="48.75" customHeight="1">
      <c r="B367" s="2" t="s">
        <v>9</v>
      </c>
      <c r="C367" s="2" t="s">
        <v>451</v>
      </c>
      <c r="D367" s="3">
        <v>0</v>
      </c>
      <c r="E367" s="3">
        <v>0</v>
      </c>
      <c r="F367" s="3">
        <v>0</v>
      </c>
      <c r="G367" s="3">
        <v>0</v>
      </c>
      <c r="H367" s="206">
        <v>0</v>
      </c>
      <c r="I367" s="206">
        <v>0</v>
      </c>
      <c r="J367" s="3">
        <v>0</v>
      </c>
      <c r="K367" s="3">
        <v>0</v>
      </c>
      <c r="L367" s="3">
        <v>0</v>
      </c>
      <c r="M367" s="3">
        <v>0</v>
      </c>
      <c r="N367" s="75">
        <f t="shared" si="35"/>
        <v>0</v>
      </c>
      <c r="O367" s="75">
        <f t="shared" si="36"/>
        <v>0</v>
      </c>
      <c r="P367" s="48"/>
      <c r="Q367" s="48"/>
      <c r="R367" s="49"/>
      <c r="S367" s="49"/>
      <c r="T367" s="49"/>
    </row>
    <row r="368" spans="2:20" ht="30.75" customHeight="1">
      <c r="B368" s="2" t="s">
        <v>37</v>
      </c>
      <c r="C368" s="2" t="s">
        <v>452</v>
      </c>
      <c r="D368" s="3">
        <v>0</v>
      </c>
      <c r="E368" s="3">
        <v>0</v>
      </c>
      <c r="F368" s="3">
        <v>0</v>
      </c>
      <c r="G368" s="3">
        <v>0</v>
      </c>
      <c r="H368" s="206">
        <v>0</v>
      </c>
      <c r="I368" s="206">
        <v>0</v>
      </c>
      <c r="J368" s="3">
        <v>0</v>
      </c>
      <c r="K368" s="3">
        <v>0</v>
      </c>
      <c r="L368" s="3">
        <v>0</v>
      </c>
      <c r="M368" s="8">
        <v>0</v>
      </c>
      <c r="N368" s="61">
        <f t="shared" si="35"/>
        <v>0</v>
      </c>
      <c r="O368" s="61">
        <f t="shared" si="36"/>
        <v>0</v>
      </c>
      <c r="P368" s="48"/>
      <c r="Q368" s="48"/>
      <c r="R368" s="49"/>
      <c r="S368" s="49"/>
      <c r="T368" s="49"/>
    </row>
    <row r="369" spans="2:20" ht="33" customHeight="1">
      <c r="B369" s="18" t="s">
        <v>119</v>
      </c>
      <c r="C369" s="18" t="s">
        <v>454</v>
      </c>
      <c r="D369" s="16">
        <v>0</v>
      </c>
      <c r="E369" s="16">
        <v>0</v>
      </c>
      <c r="F369" s="16">
        <f>F370+F371+F372</f>
        <v>0</v>
      </c>
      <c r="G369" s="16">
        <f aca="true" t="shared" si="41" ref="G369:M369">G370+G371+G372</f>
        <v>0</v>
      </c>
      <c r="H369" s="207">
        <v>0</v>
      </c>
      <c r="I369" s="207">
        <v>0</v>
      </c>
      <c r="J369" s="19">
        <v>0</v>
      </c>
      <c r="K369" s="19">
        <v>0</v>
      </c>
      <c r="L369" s="16">
        <f t="shared" si="41"/>
        <v>0</v>
      </c>
      <c r="M369" s="17">
        <f t="shared" si="41"/>
        <v>0</v>
      </c>
      <c r="N369" s="33">
        <f t="shared" si="35"/>
        <v>0</v>
      </c>
      <c r="O369" s="33">
        <f t="shared" si="36"/>
        <v>0</v>
      </c>
      <c r="P369" s="48" t="s">
        <v>1099</v>
      </c>
      <c r="Q369" s="48" t="s">
        <v>128</v>
      </c>
      <c r="R369" s="49">
        <v>0.8</v>
      </c>
      <c r="S369" s="49" t="s">
        <v>1100</v>
      </c>
      <c r="T369" s="49">
        <v>3.85</v>
      </c>
    </row>
    <row r="370" spans="2:20" ht="49.5" customHeight="1">
      <c r="B370" s="2" t="s">
        <v>11</v>
      </c>
      <c r="C370" s="2" t="s">
        <v>453</v>
      </c>
      <c r="D370" s="3">
        <v>0</v>
      </c>
      <c r="E370" s="3">
        <v>0</v>
      </c>
      <c r="F370" s="3">
        <v>0</v>
      </c>
      <c r="G370" s="3">
        <v>0</v>
      </c>
      <c r="H370" s="206">
        <v>0</v>
      </c>
      <c r="I370" s="206">
        <v>0</v>
      </c>
      <c r="J370" s="3">
        <v>0</v>
      </c>
      <c r="K370" s="3">
        <v>0</v>
      </c>
      <c r="L370" s="3">
        <v>0</v>
      </c>
      <c r="M370" s="3">
        <v>0</v>
      </c>
      <c r="N370" s="75">
        <f t="shared" si="35"/>
        <v>0</v>
      </c>
      <c r="O370" s="75">
        <f t="shared" si="36"/>
        <v>0</v>
      </c>
      <c r="P370" s="323"/>
      <c r="Q370" s="323"/>
      <c r="R370" s="319"/>
      <c r="S370" s="319"/>
      <c r="T370" s="319"/>
    </row>
    <row r="371" spans="2:20" ht="35.25" customHeight="1">
      <c r="B371" s="2" t="s">
        <v>13</v>
      </c>
      <c r="C371" s="2" t="s">
        <v>454</v>
      </c>
      <c r="D371" s="3">
        <v>0</v>
      </c>
      <c r="E371" s="3">
        <v>0</v>
      </c>
      <c r="F371" s="3">
        <v>0</v>
      </c>
      <c r="G371" s="3">
        <v>0</v>
      </c>
      <c r="H371" s="206">
        <v>0</v>
      </c>
      <c r="I371" s="206">
        <v>0</v>
      </c>
      <c r="J371" s="3">
        <v>0</v>
      </c>
      <c r="K371" s="3">
        <v>0</v>
      </c>
      <c r="L371" s="3">
        <v>0</v>
      </c>
      <c r="M371" s="3">
        <v>0</v>
      </c>
      <c r="N371" s="75">
        <f t="shared" si="35"/>
        <v>0</v>
      </c>
      <c r="O371" s="75">
        <f t="shared" si="36"/>
        <v>0</v>
      </c>
      <c r="P371" s="324"/>
      <c r="Q371" s="324"/>
      <c r="R371" s="320"/>
      <c r="S371" s="320"/>
      <c r="T371" s="320"/>
    </row>
    <row r="372" spans="2:20" ht="14.25" customHeight="1">
      <c r="B372" s="2" t="s">
        <v>15</v>
      </c>
      <c r="C372" s="2" t="s">
        <v>455</v>
      </c>
      <c r="D372" s="3">
        <v>0</v>
      </c>
      <c r="E372" s="3">
        <v>0</v>
      </c>
      <c r="F372" s="3">
        <v>0</v>
      </c>
      <c r="G372" s="3">
        <v>0</v>
      </c>
      <c r="H372" s="206">
        <v>0</v>
      </c>
      <c r="I372" s="206">
        <v>0</v>
      </c>
      <c r="J372" s="3">
        <v>0</v>
      </c>
      <c r="K372" s="3">
        <v>0</v>
      </c>
      <c r="L372" s="3">
        <v>0</v>
      </c>
      <c r="M372" s="3">
        <v>0</v>
      </c>
      <c r="N372" s="75">
        <f t="shared" si="35"/>
        <v>0</v>
      </c>
      <c r="O372" s="75">
        <f t="shared" si="36"/>
        <v>0</v>
      </c>
      <c r="P372" s="324"/>
      <c r="Q372" s="324"/>
      <c r="R372" s="320"/>
      <c r="S372" s="320"/>
      <c r="T372" s="320"/>
    </row>
    <row r="373" spans="2:20" ht="46.5" customHeight="1">
      <c r="B373" s="18" t="s">
        <v>122</v>
      </c>
      <c r="C373" s="18" t="s">
        <v>516</v>
      </c>
      <c r="D373" s="16">
        <v>0</v>
      </c>
      <c r="E373" s="16">
        <v>0</v>
      </c>
      <c r="F373" s="16">
        <f>F374+F375+F376+F377</f>
        <v>0</v>
      </c>
      <c r="G373" s="16">
        <f aca="true" t="shared" si="42" ref="G373:M373">G374+G375+G376+G377</f>
        <v>0</v>
      </c>
      <c r="H373" s="207">
        <v>3458.7</v>
      </c>
      <c r="I373" s="207">
        <v>3319.6</v>
      </c>
      <c r="J373" s="19">
        <v>0</v>
      </c>
      <c r="K373" s="19">
        <v>0</v>
      </c>
      <c r="L373" s="16">
        <f t="shared" si="42"/>
        <v>0</v>
      </c>
      <c r="M373" s="16">
        <f t="shared" si="42"/>
        <v>0</v>
      </c>
      <c r="N373" s="33">
        <f>F373+H373+L373</f>
        <v>3458.7</v>
      </c>
      <c r="O373" s="33">
        <f>G373+I373+M373</f>
        <v>3319.6</v>
      </c>
      <c r="P373" s="48" t="s">
        <v>1101</v>
      </c>
      <c r="Q373" s="48" t="s">
        <v>128</v>
      </c>
      <c r="R373" s="49">
        <v>34.18</v>
      </c>
      <c r="S373" s="49" t="s">
        <v>1102</v>
      </c>
      <c r="T373" s="49">
        <v>28.15</v>
      </c>
    </row>
    <row r="374" spans="2:20" ht="57.75" customHeight="1">
      <c r="B374" s="2" t="s">
        <v>26</v>
      </c>
      <c r="C374" s="2" t="s">
        <v>456</v>
      </c>
      <c r="D374" s="3">
        <v>0</v>
      </c>
      <c r="E374" s="3">
        <v>0</v>
      </c>
      <c r="F374" s="3">
        <v>0</v>
      </c>
      <c r="G374" s="3">
        <v>0</v>
      </c>
      <c r="H374" s="206">
        <v>3458.7</v>
      </c>
      <c r="I374" s="206">
        <v>3319.6</v>
      </c>
      <c r="J374" s="3">
        <v>0</v>
      </c>
      <c r="K374" s="3">
        <v>0</v>
      </c>
      <c r="L374" s="3">
        <v>0</v>
      </c>
      <c r="M374" s="3">
        <v>0</v>
      </c>
      <c r="N374" s="75">
        <f t="shared" si="35"/>
        <v>3458.7</v>
      </c>
      <c r="O374" s="75">
        <f t="shared" si="36"/>
        <v>3319.6</v>
      </c>
      <c r="P374" s="48"/>
      <c r="Q374" s="48"/>
      <c r="R374" s="49"/>
      <c r="S374" s="49"/>
      <c r="T374" s="49"/>
    </row>
    <row r="375" spans="2:20" ht="27" customHeight="1">
      <c r="B375" s="2" t="s">
        <v>28</v>
      </c>
      <c r="C375" s="2" t="s">
        <v>457</v>
      </c>
      <c r="D375" s="3">
        <v>0</v>
      </c>
      <c r="E375" s="3">
        <v>0</v>
      </c>
      <c r="F375" s="3">
        <v>0</v>
      </c>
      <c r="G375" s="3">
        <v>0</v>
      </c>
      <c r="H375" s="249">
        <v>0</v>
      </c>
      <c r="I375" s="249">
        <v>0</v>
      </c>
      <c r="J375" s="3">
        <v>0</v>
      </c>
      <c r="K375" s="3">
        <v>0</v>
      </c>
      <c r="L375" s="3">
        <v>0</v>
      </c>
      <c r="M375" s="3">
        <v>0</v>
      </c>
      <c r="N375" s="75">
        <f t="shared" si="35"/>
        <v>0</v>
      </c>
      <c r="O375" s="75">
        <f t="shared" si="36"/>
        <v>0</v>
      </c>
      <c r="P375" s="48"/>
      <c r="Q375" s="48"/>
      <c r="R375" s="49"/>
      <c r="S375" s="49"/>
      <c r="T375" s="49"/>
    </row>
    <row r="376" spans="2:20" ht="56.25" customHeight="1">
      <c r="B376" s="2" t="s">
        <v>93</v>
      </c>
      <c r="C376" s="2" t="s">
        <v>458</v>
      </c>
      <c r="D376" s="3">
        <v>0</v>
      </c>
      <c r="E376" s="3">
        <v>0</v>
      </c>
      <c r="F376" s="3">
        <v>0</v>
      </c>
      <c r="G376" s="3">
        <v>0</v>
      </c>
      <c r="H376" s="249">
        <v>0</v>
      </c>
      <c r="I376" s="249">
        <v>0</v>
      </c>
      <c r="J376" s="3">
        <v>0</v>
      </c>
      <c r="K376" s="3">
        <v>0</v>
      </c>
      <c r="L376" s="3">
        <v>0</v>
      </c>
      <c r="M376" s="3">
        <v>0</v>
      </c>
      <c r="N376" s="75">
        <f t="shared" si="35"/>
        <v>0</v>
      </c>
      <c r="O376" s="75">
        <f t="shared" si="36"/>
        <v>0</v>
      </c>
      <c r="P376" s="48"/>
      <c r="Q376" s="48"/>
      <c r="R376" s="49"/>
      <c r="S376" s="49"/>
      <c r="T376" s="49"/>
    </row>
    <row r="377" spans="2:20" ht="45" customHeight="1">
      <c r="B377" s="22" t="s">
        <v>95</v>
      </c>
      <c r="C377" s="22" t="s">
        <v>459</v>
      </c>
      <c r="D377" s="21">
        <v>0</v>
      </c>
      <c r="E377" s="21">
        <v>0</v>
      </c>
      <c r="F377" s="21">
        <v>0</v>
      </c>
      <c r="G377" s="21">
        <v>0</v>
      </c>
      <c r="H377" s="249">
        <v>0</v>
      </c>
      <c r="I377" s="249">
        <v>0</v>
      </c>
      <c r="J377" s="3">
        <v>0</v>
      </c>
      <c r="K377" s="3">
        <v>0</v>
      </c>
      <c r="L377" s="21">
        <v>0</v>
      </c>
      <c r="M377" s="21">
        <v>0</v>
      </c>
      <c r="N377" s="75">
        <f t="shared" si="35"/>
        <v>0</v>
      </c>
      <c r="O377" s="75">
        <f t="shared" si="36"/>
        <v>0</v>
      </c>
      <c r="P377" s="48"/>
      <c r="Q377" s="48"/>
      <c r="R377" s="49"/>
      <c r="S377" s="49"/>
      <c r="T377" s="49"/>
    </row>
    <row r="378" spans="2:20" ht="25.5" customHeight="1">
      <c r="B378" s="431" t="s">
        <v>517</v>
      </c>
      <c r="C378" s="431"/>
      <c r="D378" s="169">
        <f>D366+D369+D373</f>
        <v>0</v>
      </c>
      <c r="E378" s="169">
        <f aca="true" t="shared" si="43" ref="E378:O378">E366+E369+E373</f>
        <v>0</v>
      </c>
      <c r="F378" s="169">
        <f t="shared" si="43"/>
        <v>0</v>
      </c>
      <c r="G378" s="169">
        <f t="shared" si="43"/>
        <v>0</v>
      </c>
      <c r="H378" s="169">
        <f t="shared" si="43"/>
        <v>3458.7</v>
      </c>
      <c r="I378" s="169">
        <f t="shared" si="43"/>
        <v>3319.6</v>
      </c>
      <c r="J378" s="156">
        <v>0</v>
      </c>
      <c r="K378" s="156">
        <v>0</v>
      </c>
      <c r="L378" s="169">
        <f t="shared" si="43"/>
        <v>0</v>
      </c>
      <c r="M378" s="169">
        <f t="shared" si="43"/>
        <v>0</v>
      </c>
      <c r="N378" s="169">
        <f t="shared" si="43"/>
        <v>3458.7</v>
      </c>
      <c r="O378" s="169">
        <f t="shared" si="43"/>
        <v>3319.6</v>
      </c>
      <c r="P378" s="14"/>
      <c r="Q378" s="14"/>
      <c r="R378" s="14"/>
      <c r="S378" s="14"/>
      <c r="T378" s="14"/>
    </row>
    <row r="379" spans="2:20" ht="23.25" customHeight="1">
      <c r="B379" s="307" t="s">
        <v>1418</v>
      </c>
      <c r="C379" s="308"/>
      <c r="D379" s="308"/>
      <c r="E379" s="308"/>
      <c r="F379" s="308"/>
      <c r="G379" s="308"/>
      <c r="H379" s="308"/>
      <c r="I379" s="308"/>
      <c r="J379" s="308"/>
      <c r="K379" s="308"/>
      <c r="L379" s="308"/>
      <c r="M379" s="308"/>
      <c r="N379" s="308"/>
      <c r="O379" s="308"/>
      <c r="P379" s="308"/>
      <c r="Q379" s="308"/>
      <c r="R379" s="308"/>
      <c r="S379" s="308"/>
      <c r="T379" s="309"/>
    </row>
    <row r="380" spans="2:20" ht="23.25" customHeight="1">
      <c r="B380" s="347" t="s">
        <v>518</v>
      </c>
      <c r="C380" s="408"/>
      <c r="D380" s="408"/>
      <c r="E380" s="408"/>
      <c r="F380" s="408"/>
      <c r="G380" s="408"/>
      <c r="H380" s="408"/>
      <c r="I380" s="408"/>
      <c r="J380" s="408"/>
      <c r="K380" s="408"/>
      <c r="L380" s="408"/>
      <c r="M380" s="408"/>
      <c r="N380" s="408"/>
      <c r="O380" s="408"/>
      <c r="P380" s="432"/>
      <c r="Q380" s="432"/>
      <c r="R380" s="432"/>
      <c r="S380" s="432"/>
      <c r="T380" s="432"/>
    </row>
    <row r="381" spans="2:20" ht="22.5" customHeight="1">
      <c r="B381" s="18" t="s">
        <v>117</v>
      </c>
      <c r="C381" s="18" t="s">
        <v>519</v>
      </c>
      <c r="D381" s="16">
        <v>0</v>
      </c>
      <c r="E381" s="16">
        <v>0</v>
      </c>
      <c r="F381" s="16">
        <f>F382+F383</f>
        <v>0</v>
      </c>
      <c r="G381" s="16">
        <f aca="true" t="shared" si="44" ref="G381:M381">G382+G383</f>
        <v>0</v>
      </c>
      <c r="H381" s="207">
        <v>64</v>
      </c>
      <c r="I381" s="207">
        <v>64</v>
      </c>
      <c r="J381" s="16">
        <v>0</v>
      </c>
      <c r="K381" s="16">
        <v>0</v>
      </c>
      <c r="L381" s="16">
        <f t="shared" si="44"/>
        <v>0</v>
      </c>
      <c r="M381" s="16">
        <f t="shared" si="44"/>
        <v>0</v>
      </c>
      <c r="N381" s="33">
        <f>F381+H381+L381</f>
        <v>64</v>
      </c>
      <c r="O381" s="33">
        <f>G381+I381+M381</f>
        <v>64</v>
      </c>
      <c r="P381" s="323" t="s">
        <v>520</v>
      </c>
      <c r="Q381" s="323" t="s">
        <v>521</v>
      </c>
      <c r="R381" s="319" t="s">
        <v>522</v>
      </c>
      <c r="S381" s="319">
        <v>124</v>
      </c>
      <c r="T381" s="319">
        <v>134</v>
      </c>
    </row>
    <row r="382" spans="2:21" ht="36.75" customHeight="1">
      <c r="B382" s="10" t="s">
        <v>9</v>
      </c>
      <c r="C382" s="10" t="s">
        <v>460</v>
      </c>
      <c r="D382" s="11">
        <v>0</v>
      </c>
      <c r="E382" s="11">
        <v>0</v>
      </c>
      <c r="F382" s="11">
        <v>0</v>
      </c>
      <c r="G382" s="11">
        <v>0</v>
      </c>
      <c r="H382" s="206">
        <v>0</v>
      </c>
      <c r="I382" s="206">
        <v>0</v>
      </c>
      <c r="J382" s="11">
        <v>0</v>
      </c>
      <c r="K382" s="11">
        <v>0</v>
      </c>
      <c r="L382" s="11">
        <v>0</v>
      </c>
      <c r="M382" s="11">
        <v>0</v>
      </c>
      <c r="N382" s="107">
        <f t="shared" si="35"/>
        <v>0</v>
      </c>
      <c r="O382" s="107">
        <f t="shared" si="36"/>
        <v>0</v>
      </c>
      <c r="P382" s="324"/>
      <c r="Q382" s="324"/>
      <c r="R382" s="320"/>
      <c r="S382" s="320"/>
      <c r="T382" s="320"/>
      <c r="U382" s="378"/>
    </row>
    <row r="383" spans="2:21" ht="44.25" customHeight="1">
      <c r="B383" s="2" t="s">
        <v>37</v>
      </c>
      <c r="C383" s="2" t="s">
        <v>461</v>
      </c>
      <c r="D383" s="3">
        <v>0</v>
      </c>
      <c r="E383" s="3">
        <v>0</v>
      </c>
      <c r="F383" s="3">
        <v>0</v>
      </c>
      <c r="G383" s="3">
        <v>0</v>
      </c>
      <c r="H383" s="206">
        <v>64</v>
      </c>
      <c r="I383" s="206">
        <v>64</v>
      </c>
      <c r="J383" s="11">
        <v>0</v>
      </c>
      <c r="K383" s="11">
        <v>0</v>
      </c>
      <c r="L383" s="3">
        <v>0</v>
      </c>
      <c r="M383" s="3">
        <v>0</v>
      </c>
      <c r="N383" s="75">
        <f t="shared" si="35"/>
        <v>64</v>
      </c>
      <c r="O383" s="75">
        <f t="shared" si="36"/>
        <v>64</v>
      </c>
      <c r="P383" s="324"/>
      <c r="Q383" s="324"/>
      <c r="R383" s="320"/>
      <c r="S383" s="320"/>
      <c r="T383" s="320"/>
      <c r="U383" s="378"/>
    </row>
    <row r="384" spans="2:21" ht="45.75" customHeight="1">
      <c r="B384" s="18" t="s">
        <v>119</v>
      </c>
      <c r="C384" s="18" t="s">
        <v>523</v>
      </c>
      <c r="D384" s="16">
        <v>0</v>
      </c>
      <c r="E384" s="16">
        <v>0</v>
      </c>
      <c r="F384" s="207">
        <v>7722</v>
      </c>
      <c r="G384" s="207">
        <v>7500</v>
      </c>
      <c r="H384" s="207">
        <v>627.2</v>
      </c>
      <c r="I384" s="207">
        <v>390.11</v>
      </c>
      <c r="J384" s="16">
        <v>0</v>
      </c>
      <c r="K384" s="16">
        <v>0</v>
      </c>
      <c r="L384" s="16">
        <f>L385+L386+L387+L388+L389+L390</f>
        <v>0</v>
      </c>
      <c r="M384" s="16">
        <f>M385+M386+M387+M388+M389+M390</f>
        <v>0</v>
      </c>
      <c r="N384" s="33">
        <f t="shared" si="35"/>
        <v>8349.2</v>
      </c>
      <c r="O384" s="33">
        <f t="shared" si="36"/>
        <v>7890.11</v>
      </c>
      <c r="P384" s="48" t="s">
        <v>1103</v>
      </c>
      <c r="Q384" s="48" t="s">
        <v>425</v>
      </c>
      <c r="R384" s="49">
        <v>5660.4</v>
      </c>
      <c r="S384" s="49">
        <v>4524</v>
      </c>
      <c r="T384" s="49">
        <v>4968.72</v>
      </c>
      <c r="U384" s="378"/>
    </row>
    <row r="385" spans="2:21" ht="47.25" customHeight="1">
      <c r="B385" s="2" t="s">
        <v>11</v>
      </c>
      <c r="C385" s="2" t="s">
        <v>462</v>
      </c>
      <c r="D385" s="3">
        <v>0</v>
      </c>
      <c r="E385" s="3">
        <v>0</v>
      </c>
      <c r="F385" s="206">
        <v>0</v>
      </c>
      <c r="G385" s="206">
        <v>0</v>
      </c>
      <c r="H385" s="206">
        <v>0</v>
      </c>
      <c r="I385" s="206">
        <v>0</v>
      </c>
      <c r="J385" s="11">
        <v>0</v>
      </c>
      <c r="K385" s="11">
        <v>0</v>
      </c>
      <c r="L385" s="3">
        <v>0</v>
      </c>
      <c r="M385" s="3">
        <v>0</v>
      </c>
      <c r="N385" s="75">
        <f t="shared" si="35"/>
        <v>0</v>
      </c>
      <c r="O385" s="75">
        <f t="shared" si="36"/>
        <v>0</v>
      </c>
      <c r="P385" s="48" t="s">
        <v>1104</v>
      </c>
      <c r="Q385" s="48" t="s">
        <v>425</v>
      </c>
      <c r="R385" s="49">
        <v>18275</v>
      </c>
      <c r="S385" s="49">
        <v>7100</v>
      </c>
      <c r="T385" s="49">
        <v>7946.69</v>
      </c>
      <c r="U385" s="292"/>
    </row>
    <row r="386" spans="2:21" ht="56.25" customHeight="1">
      <c r="B386" s="2" t="s">
        <v>13</v>
      </c>
      <c r="C386" s="2" t="s">
        <v>463</v>
      </c>
      <c r="D386" s="3">
        <v>0</v>
      </c>
      <c r="E386" s="3">
        <v>0</v>
      </c>
      <c r="F386" s="206">
        <v>0</v>
      </c>
      <c r="G386" s="206">
        <v>0</v>
      </c>
      <c r="H386" s="206">
        <v>0</v>
      </c>
      <c r="I386" s="206">
        <v>0</v>
      </c>
      <c r="J386" s="11">
        <v>0</v>
      </c>
      <c r="K386" s="11">
        <v>0</v>
      </c>
      <c r="L386" s="3">
        <v>0</v>
      </c>
      <c r="M386" s="3">
        <v>0</v>
      </c>
      <c r="N386" s="75">
        <f t="shared" si="35"/>
        <v>0</v>
      </c>
      <c r="O386" s="75">
        <f t="shared" si="36"/>
        <v>0</v>
      </c>
      <c r="P386" s="48" t="s">
        <v>1105</v>
      </c>
      <c r="Q386" s="48" t="s">
        <v>425</v>
      </c>
      <c r="R386" s="49">
        <v>4617.5</v>
      </c>
      <c r="S386" s="49">
        <v>1472</v>
      </c>
      <c r="T386" s="49">
        <v>2510.99</v>
      </c>
      <c r="U386" s="292"/>
    </row>
    <row r="387" spans="2:21" ht="48" customHeight="1">
      <c r="B387" s="2" t="s">
        <v>15</v>
      </c>
      <c r="C387" s="2" t="s">
        <v>464</v>
      </c>
      <c r="D387" s="3">
        <v>0</v>
      </c>
      <c r="E387" s="3">
        <v>0</v>
      </c>
      <c r="F387" s="206">
        <v>0</v>
      </c>
      <c r="G387" s="206">
        <v>0</v>
      </c>
      <c r="H387" s="206">
        <v>0</v>
      </c>
      <c r="I387" s="206">
        <v>0</v>
      </c>
      <c r="J387" s="11">
        <v>0</v>
      </c>
      <c r="K387" s="11">
        <v>0</v>
      </c>
      <c r="L387" s="3">
        <v>0</v>
      </c>
      <c r="M387" s="3">
        <v>0</v>
      </c>
      <c r="N387" s="75">
        <f t="shared" si="35"/>
        <v>0</v>
      </c>
      <c r="O387" s="75">
        <f t="shared" si="36"/>
        <v>0</v>
      </c>
      <c r="P387" s="48" t="s">
        <v>1106</v>
      </c>
      <c r="Q387" s="48" t="s">
        <v>425</v>
      </c>
      <c r="R387" s="49">
        <v>1481.6</v>
      </c>
      <c r="S387" s="49">
        <v>12000</v>
      </c>
      <c r="T387" s="49">
        <v>12681.37</v>
      </c>
      <c r="U387" s="292"/>
    </row>
    <row r="388" spans="2:21" ht="44.25" customHeight="1">
      <c r="B388" s="2" t="s">
        <v>18</v>
      </c>
      <c r="C388" s="2" t="s">
        <v>465</v>
      </c>
      <c r="D388" s="3">
        <v>0</v>
      </c>
      <c r="E388" s="3">
        <v>0</v>
      </c>
      <c r="F388" s="206">
        <v>7722</v>
      </c>
      <c r="G388" s="206">
        <v>7500</v>
      </c>
      <c r="H388" s="206">
        <v>353.7</v>
      </c>
      <c r="I388" s="206">
        <v>204.77</v>
      </c>
      <c r="J388" s="11">
        <v>0</v>
      </c>
      <c r="K388" s="11">
        <v>0</v>
      </c>
      <c r="L388" s="3">
        <v>0</v>
      </c>
      <c r="M388" s="3">
        <v>0</v>
      </c>
      <c r="N388" s="75">
        <f t="shared" si="35"/>
        <v>8075.7</v>
      </c>
      <c r="O388" s="75">
        <f t="shared" si="36"/>
        <v>7704.77</v>
      </c>
      <c r="P388" s="48" t="s">
        <v>524</v>
      </c>
      <c r="Q388" s="48" t="s">
        <v>521</v>
      </c>
      <c r="R388" s="49">
        <v>334.4</v>
      </c>
      <c r="S388" s="49">
        <v>1122.6</v>
      </c>
      <c r="T388" s="49">
        <v>530.1</v>
      </c>
      <c r="U388" s="245"/>
    </row>
    <row r="389" spans="2:21" ht="72" customHeight="1">
      <c r="B389" s="2" t="s">
        <v>20</v>
      </c>
      <c r="C389" s="2" t="s">
        <v>466</v>
      </c>
      <c r="D389" s="3">
        <v>0</v>
      </c>
      <c r="E389" s="3">
        <v>0</v>
      </c>
      <c r="F389" s="249">
        <v>0</v>
      </c>
      <c r="G389" s="249">
        <v>0</v>
      </c>
      <c r="H389" s="206">
        <v>115</v>
      </c>
      <c r="I389" s="206">
        <v>26.889999999999997</v>
      </c>
      <c r="J389" s="11">
        <v>0</v>
      </c>
      <c r="K389" s="11">
        <v>0</v>
      </c>
      <c r="L389" s="3">
        <v>0</v>
      </c>
      <c r="M389" s="3">
        <v>0</v>
      </c>
      <c r="N389" s="75">
        <f t="shared" si="35"/>
        <v>115</v>
      </c>
      <c r="O389" s="75">
        <f t="shared" si="36"/>
        <v>26.889999999999997</v>
      </c>
      <c r="P389" s="48" t="s">
        <v>1107</v>
      </c>
      <c r="Q389" s="48" t="s">
        <v>425</v>
      </c>
      <c r="R389" s="49">
        <v>4986.7</v>
      </c>
      <c r="S389" s="49">
        <v>4374.9</v>
      </c>
      <c r="T389" s="49">
        <v>5760.82</v>
      </c>
      <c r="U389" s="245"/>
    </row>
    <row r="390" spans="2:21" ht="47.25" customHeight="1">
      <c r="B390" s="435" t="s">
        <v>22</v>
      </c>
      <c r="C390" s="435" t="s">
        <v>467</v>
      </c>
      <c r="D390" s="400">
        <v>0</v>
      </c>
      <c r="E390" s="400">
        <v>0</v>
      </c>
      <c r="F390" s="400">
        <v>0</v>
      </c>
      <c r="G390" s="400">
        <v>0</v>
      </c>
      <c r="H390" s="400">
        <v>158.5</v>
      </c>
      <c r="I390" s="400">
        <v>158.45</v>
      </c>
      <c r="J390" s="400">
        <v>0</v>
      </c>
      <c r="K390" s="400">
        <v>0</v>
      </c>
      <c r="L390" s="400">
        <v>0</v>
      </c>
      <c r="M390" s="588">
        <v>0</v>
      </c>
      <c r="N390" s="579">
        <f t="shared" si="35"/>
        <v>158.5</v>
      </c>
      <c r="O390" s="594">
        <f t="shared" si="36"/>
        <v>158.45</v>
      </c>
      <c r="P390" s="48" t="s">
        <v>525</v>
      </c>
      <c r="Q390" s="48" t="s">
        <v>526</v>
      </c>
      <c r="R390" s="49">
        <v>16266</v>
      </c>
      <c r="S390" s="49">
        <v>2449</v>
      </c>
      <c r="T390" s="49">
        <v>1327.135</v>
      </c>
      <c r="U390" s="245"/>
    </row>
    <row r="391" spans="2:21" ht="75.75" customHeight="1">
      <c r="B391" s="436"/>
      <c r="C391" s="436"/>
      <c r="D391" s="423"/>
      <c r="E391" s="423"/>
      <c r="F391" s="423"/>
      <c r="G391" s="423"/>
      <c r="H391" s="423"/>
      <c r="I391" s="423"/>
      <c r="J391" s="423"/>
      <c r="K391" s="423"/>
      <c r="L391" s="423"/>
      <c r="M391" s="589"/>
      <c r="N391" s="591"/>
      <c r="O391" s="595"/>
      <c r="P391" s="48" t="s">
        <v>1108</v>
      </c>
      <c r="Q391" s="48" t="s">
        <v>620</v>
      </c>
      <c r="R391" s="49" t="s">
        <v>166</v>
      </c>
      <c r="S391" s="49">
        <v>5</v>
      </c>
      <c r="T391" s="49">
        <v>2</v>
      </c>
      <c r="U391" s="245"/>
    </row>
    <row r="392" spans="2:21" ht="15" customHeight="1">
      <c r="B392" s="436"/>
      <c r="C392" s="436"/>
      <c r="D392" s="423"/>
      <c r="E392" s="423"/>
      <c r="F392" s="423"/>
      <c r="G392" s="423"/>
      <c r="H392" s="423"/>
      <c r="I392" s="423"/>
      <c r="J392" s="423"/>
      <c r="K392" s="423"/>
      <c r="L392" s="423"/>
      <c r="M392" s="589"/>
      <c r="N392" s="591"/>
      <c r="O392" s="595"/>
      <c r="P392" s="48" t="s">
        <v>1109</v>
      </c>
      <c r="Q392" s="48" t="s">
        <v>425</v>
      </c>
      <c r="R392" s="49" t="s">
        <v>166</v>
      </c>
      <c r="S392" s="49">
        <v>336.6</v>
      </c>
      <c r="T392" s="49">
        <v>161.32</v>
      </c>
      <c r="U392" s="245"/>
    </row>
    <row r="393" spans="2:21" ht="27.75" customHeight="1">
      <c r="B393" s="436"/>
      <c r="C393" s="436"/>
      <c r="D393" s="423"/>
      <c r="E393" s="423"/>
      <c r="F393" s="423"/>
      <c r="G393" s="423"/>
      <c r="H393" s="423"/>
      <c r="I393" s="423"/>
      <c r="J393" s="423"/>
      <c r="K393" s="423"/>
      <c r="L393" s="423"/>
      <c r="M393" s="589"/>
      <c r="N393" s="591"/>
      <c r="O393" s="595"/>
      <c r="P393" s="48" t="s">
        <v>1110</v>
      </c>
      <c r="Q393" s="48" t="s">
        <v>425</v>
      </c>
      <c r="R393" s="49" t="s">
        <v>166</v>
      </c>
      <c r="S393" s="49">
        <v>1848.75</v>
      </c>
      <c r="T393" s="49">
        <v>878.67</v>
      </c>
      <c r="U393" s="245"/>
    </row>
    <row r="394" spans="2:21" ht="60" customHeight="1">
      <c r="B394" s="437"/>
      <c r="C394" s="437"/>
      <c r="D394" s="424"/>
      <c r="E394" s="424"/>
      <c r="F394" s="424"/>
      <c r="G394" s="424"/>
      <c r="H394" s="424"/>
      <c r="I394" s="424"/>
      <c r="J394" s="424"/>
      <c r="K394" s="424"/>
      <c r="L394" s="424"/>
      <c r="M394" s="590"/>
      <c r="N394" s="580"/>
      <c r="O394" s="596"/>
      <c r="P394" s="48" t="s">
        <v>1111</v>
      </c>
      <c r="Q394" s="48" t="s">
        <v>387</v>
      </c>
      <c r="R394" s="49" t="s">
        <v>166</v>
      </c>
      <c r="S394" s="49">
        <v>70</v>
      </c>
      <c r="T394" s="49">
        <v>5</v>
      </c>
      <c r="U394" s="245"/>
    </row>
    <row r="395" spans="2:21" ht="75.75" customHeight="1">
      <c r="B395" s="18" t="s">
        <v>122</v>
      </c>
      <c r="C395" s="18" t="s">
        <v>527</v>
      </c>
      <c r="D395" s="16">
        <v>0</v>
      </c>
      <c r="E395" s="16">
        <v>0</v>
      </c>
      <c r="F395" s="16">
        <f>F396+F397+F398</f>
        <v>0</v>
      </c>
      <c r="G395" s="16">
        <f aca="true" t="shared" si="45" ref="G395:M395">G396+G397+G398</f>
        <v>0</v>
      </c>
      <c r="H395" s="16">
        <f t="shared" si="45"/>
        <v>0</v>
      </c>
      <c r="I395" s="16">
        <f t="shared" si="45"/>
        <v>0</v>
      </c>
      <c r="J395" s="16">
        <v>0</v>
      </c>
      <c r="K395" s="16">
        <v>0</v>
      </c>
      <c r="L395" s="16">
        <f t="shared" si="45"/>
        <v>0</v>
      </c>
      <c r="M395" s="16">
        <f t="shared" si="45"/>
        <v>0</v>
      </c>
      <c r="N395" s="33">
        <f t="shared" si="35"/>
        <v>0</v>
      </c>
      <c r="O395" s="33">
        <f t="shared" si="36"/>
        <v>0</v>
      </c>
      <c r="P395" s="48" t="s">
        <v>1112</v>
      </c>
      <c r="Q395" s="48" t="s">
        <v>128</v>
      </c>
      <c r="R395" s="49" t="s">
        <v>166</v>
      </c>
      <c r="S395" s="49">
        <v>100</v>
      </c>
      <c r="T395" s="49">
        <v>100</v>
      </c>
      <c r="U395" s="245"/>
    </row>
    <row r="396" spans="2:21" ht="35.25" customHeight="1">
      <c r="B396" s="2" t="s">
        <v>26</v>
      </c>
      <c r="C396" s="2" t="s">
        <v>468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11">
        <v>0</v>
      </c>
      <c r="K396" s="11">
        <v>0</v>
      </c>
      <c r="L396" s="3">
        <v>0</v>
      </c>
      <c r="M396" s="3">
        <v>0</v>
      </c>
      <c r="N396" s="75">
        <f t="shared" si="35"/>
        <v>0</v>
      </c>
      <c r="O396" s="75">
        <f t="shared" si="36"/>
        <v>0</v>
      </c>
      <c r="P396" s="48" t="s">
        <v>1113</v>
      </c>
      <c r="Q396" s="48" t="s">
        <v>526</v>
      </c>
      <c r="R396" s="49">
        <v>5385</v>
      </c>
      <c r="S396" s="49">
        <v>245</v>
      </c>
      <c r="T396" s="49">
        <v>0</v>
      </c>
      <c r="U396" s="245"/>
    </row>
    <row r="397" spans="2:21" ht="35.25" customHeight="1">
      <c r="B397" s="2" t="s">
        <v>28</v>
      </c>
      <c r="C397" s="2" t="s">
        <v>469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11">
        <v>0</v>
      </c>
      <c r="K397" s="11">
        <v>0</v>
      </c>
      <c r="L397" s="3">
        <v>0</v>
      </c>
      <c r="M397" s="3">
        <v>0</v>
      </c>
      <c r="N397" s="75">
        <f t="shared" si="35"/>
        <v>0</v>
      </c>
      <c r="O397" s="75">
        <f t="shared" si="36"/>
        <v>0</v>
      </c>
      <c r="P397" s="48" t="s">
        <v>1114</v>
      </c>
      <c r="Q397" s="48" t="s">
        <v>128</v>
      </c>
      <c r="R397" s="49">
        <v>14604.03</v>
      </c>
      <c r="S397" s="49">
        <v>35484</v>
      </c>
      <c r="T397" s="49">
        <v>29098.23</v>
      </c>
      <c r="U397" s="245"/>
    </row>
    <row r="398" spans="2:21" ht="36.75" customHeight="1">
      <c r="B398" s="403" t="s">
        <v>93</v>
      </c>
      <c r="C398" s="403" t="s">
        <v>470</v>
      </c>
      <c r="D398" s="400">
        <v>0</v>
      </c>
      <c r="E398" s="400">
        <v>0</v>
      </c>
      <c r="F398" s="400">
        <v>0</v>
      </c>
      <c r="G398" s="400">
        <v>0</v>
      </c>
      <c r="H398" s="400">
        <v>0</v>
      </c>
      <c r="I398" s="400">
        <v>0</v>
      </c>
      <c r="J398" s="400">
        <v>0</v>
      </c>
      <c r="K398" s="400">
        <v>0</v>
      </c>
      <c r="L398" s="400">
        <v>0</v>
      </c>
      <c r="M398" s="400">
        <v>0</v>
      </c>
      <c r="N398" s="400">
        <f t="shared" si="35"/>
        <v>0</v>
      </c>
      <c r="O398" s="400">
        <f t="shared" si="36"/>
        <v>0</v>
      </c>
      <c r="P398" s="48" t="s">
        <v>1115</v>
      </c>
      <c r="Q398" s="48" t="s">
        <v>425</v>
      </c>
      <c r="R398" s="49" t="s">
        <v>166</v>
      </c>
      <c r="S398" s="49">
        <v>29920</v>
      </c>
      <c r="T398" s="49">
        <v>31107.26</v>
      </c>
      <c r="U398" s="245"/>
    </row>
    <row r="399" spans="2:21" ht="46.5" customHeight="1">
      <c r="B399" s="405"/>
      <c r="C399" s="405"/>
      <c r="D399" s="402"/>
      <c r="E399" s="402"/>
      <c r="F399" s="402"/>
      <c r="G399" s="402"/>
      <c r="H399" s="402"/>
      <c r="I399" s="402"/>
      <c r="J399" s="402">
        <v>0</v>
      </c>
      <c r="K399" s="402">
        <v>0</v>
      </c>
      <c r="L399" s="402"/>
      <c r="M399" s="402"/>
      <c r="N399" s="402"/>
      <c r="O399" s="402"/>
      <c r="P399" s="50"/>
      <c r="Q399" s="50"/>
      <c r="R399" s="66"/>
      <c r="S399" s="66"/>
      <c r="T399" s="66"/>
      <c r="U399" s="245"/>
    </row>
    <row r="400" spans="2:20" ht="24" customHeight="1">
      <c r="B400" s="18" t="s">
        <v>121</v>
      </c>
      <c r="C400" s="18" t="s">
        <v>528</v>
      </c>
      <c r="D400" s="16">
        <v>0</v>
      </c>
      <c r="E400" s="16">
        <v>0</v>
      </c>
      <c r="F400" s="16">
        <f>F401</f>
        <v>0</v>
      </c>
      <c r="G400" s="16">
        <f aca="true" t="shared" si="46" ref="G400:M400">G401</f>
        <v>0</v>
      </c>
      <c r="H400" s="16">
        <f t="shared" si="46"/>
        <v>0</v>
      </c>
      <c r="I400" s="16">
        <f t="shared" si="46"/>
        <v>0</v>
      </c>
      <c r="J400" s="16">
        <v>0</v>
      </c>
      <c r="K400" s="16">
        <v>0</v>
      </c>
      <c r="L400" s="16">
        <f t="shared" si="46"/>
        <v>0</v>
      </c>
      <c r="M400" s="16">
        <f t="shared" si="46"/>
        <v>0</v>
      </c>
      <c r="N400" s="33">
        <f>F400+H400+L400</f>
        <v>0</v>
      </c>
      <c r="O400" s="33">
        <f>G400+I400+M400</f>
        <v>0</v>
      </c>
      <c r="P400" s="323" t="s">
        <v>530</v>
      </c>
      <c r="Q400" s="323" t="s">
        <v>128</v>
      </c>
      <c r="R400" s="319" t="s">
        <v>166</v>
      </c>
      <c r="S400" s="319">
        <v>100</v>
      </c>
      <c r="T400" s="319">
        <v>81.4</v>
      </c>
    </row>
    <row r="401" spans="2:21" ht="61.5" customHeight="1">
      <c r="B401" s="2" t="s">
        <v>30</v>
      </c>
      <c r="C401" s="2" t="s">
        <v>471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11">
        <v>0</v>
      </c>
      <c r="K401" s="11">
        <v>0</v>
      </c>
      <c r="L401" s="3">
        <v>0</v>
      </c>
      <c r="M401" s="3">
        <v>0</v>
      </c>
      <c r="N401" s="75">
        <f t="shared" si="35"/>
        <v>0</v>
      </c>
      <c r="O401" s="75">
        <f t="shared" si="36"/>
        <v>0</v>
      </c>
      <c r="P401" s="324"/>
      <c r="Q401" s="324"/>
      <c r="R401" s="320"/>
      <c r="S401" s="320"/>
      <c r="T401" s="320"/>
      <c r="U401" s="378"/>
    </row>
    <row r="402" spans="2:21" ht="34.5" customHeight="1">
      <c r="B402" s="18" t="s">
        <v>141</v>
      </c>
      <c r="C402" s="18" t="s">
        <v>529</v>
      </c>
      <c r="D402" s="16">
        <v>0</v>
      </c>
      <c r="E402" s="16">
        <v>0</v>
      </c>
      <c r="F402" s="16">
        <f>F403+F404</f>
        <v>0</v>
      </c>
      <c r="G402" s="16">
        <f aca="true" t="shared" si="47" ref="G402:M402">G403+G404</f>
        <v>0</v>
      </c>
      <c r="H402" s="207">
        <v>1943.4</v>
      </c>
      <c r="I402" s="207">
        <v>1929.95</v>
      </c>
      <c r="J402" s="16">
        <v>0</v>
      </c>
      <c r="K402" s="16">
        <v>0</v>
      </c>
      <c r="L402" s="16">
        <f t="shared" si="47"/>
        <v>0</v>
      </c>
      <c r="M402" s="16">
        <f t="shared" si="47"/>
        <v>0</v>
      </c>
      <c r="N402" s="33">
        <f t="shared" si="35"/>
        <v>1943.4</v>
      </c>
      <c r="O402" s="33">
        <f t="shared" si="36"/>
        <v>1929.95</v>
      </c>
      <c r="P402" s="323" t="s">
        <v>531</v>
      </c>
      <c r="Q402" s="323" t="s">
        <v>521</v>
      </c>
      <c r="R402" s="319" t="s">
        <v>532</v>
      </c>
      <c r="S402" s="319">
        <v>1313</v>
      </c>
      <c r="T402" s="319">
        <v>1360.5</v>
      </c>
      <c r="U402" s="378"/>
    </row>
    <row r="403" spans="2:21" ht="25.5" customHeight="1">
      <c r="B403" s="2" t="s">
        <v>32</v>
      </c>
      <c r="C403" s="2" t="s">
        <v>472</v>
      </c>
      <c r="D403" s="3">
        <v>0</v>
      </c>
      <c r="E403" s="3">
        <v>0</v>
      </c>
      <c r="F403" s="3">
        <v>0</v>
      </c>
      <c r="G403" s="3">
        <v>0</v>
      </c>
      <c r="H403" s="206">
        <v>791</v>
      </c>
      <c r="I403" s="206">
        <v>784.1600000000001</v>
      </c>
      <c r="J403" s="11">
        <v>0</v>
      </c>
      <c r="K403" s="11">
        <v>0</v>
      </c>
      <c r="L403" s="3">
        <v>0</v>
      </c>
      <c r="M403" s="8">
        <v>0</v>
      </c>
      <c r="N403" s="75">
        <f t="shared" si="35"/>
        <v>791</v>
      </c>
      <c r="O403" s="75">
        <f t="shared" si="36"/>
        <v>784.1600000000001</v>
      </c>
      <c r="P403" s="324"/>
      <c r="Q403" s="324"/>
      <c r="R403" s="320"/>
      <c r="S403" s="320"/>
      <c r="T403" s="320"/>
      <c r="U403" s="378"/>
    </row>
    <row r="404" spans="2:21" ht="24" customHeight="1">
      <c r="B404" s="2" t="s">
        <v>34</v>
      </c>
      <c r="C404" s="2" t="s">
        <v>473</v>
      </c>
      <c r="D404" s="3">
        <v>0</v>
      </c>
      <c r="E404" s="3">
        <v>0</v>
      </c>
      <c r="F404" s="3">
        <v>0</v>
      </c>
      <c r="G404" s="3">
        <v>0</v>
      </c>
      <c r="H404" s="206">
        <v>1152.4</v>
      </c>
      <c r="I404" s="206">
        <v>1145.79</v>
      </c>
      <c r="J404" s="11">
        <v>0</v>
      </c>
      <c r="K404" s="11">
        <v>0</v>
      </c>
      <c r="L404" s="3">
        <v>0</v>
      </c>
      <c r="M404" s="3">
        <v>0</v>
      </c>
      <c r="N404" s="75">
        <f t="shared" si="35"/>
        <v>1152.4</v>
      </c>
      <c r="O404" s="75">
        <f t="shared" si="36"/>
        <v>1145.79</v>
      </c>
      <c r="P404" s="324"/>
      <c r="Q404" s="324"/>
      <c r="R404" s="320"/>
      <c r="S404" s="320"/>
      <c r="T404" s="320"/>
      <c r="U404" s="378"/>
    </row>
    <row r="405" spans="2:21" ht="25.5" customHeight="1">
      <c r="B405" s="18" t="s">
        <v>265</v>
      </c>
      <c r="C405" s="237" t="s">
        <v>1056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75">
        <f aca="true" t="shared" si="48" ref="N405:O407">F405+H405+L405</f>
        <v>0</v>
      </c>
      <c r="O405" s="75">
        <f t="shared" si="48"/>
        <v>0</v>
      </c>
      <c r="P405" s="48" t="s">
        <v>1116</v>
      </c>
      <c r="Q405" s="48" t="s">
        <v>128</v>
      </c>
      <c r="R405" s="49" t="s">
        <v>166</v>
      </c>
      <c r="S405" s="49">
        <v>100</v>
      </c>
      <c r="T405" s="49">
        <v>74.7</v>
      </c>
      <c r="U405" s="378"/>
    </row>
    <row r="406" spans="2:21" ht="46.5" customHeight="1">
      <c r="B406" s="2" t="s">
        <v>58</v>
      </c>
      <c r="C406" s="236" t="s">
        <v>1057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75">
        <f t="shared" si="48"/>
        <v>0</v>
      </c>
      <c r="O406" s="75">
        <f t="shared" si="48"/>
        <v>0</v>
      </c>
      <c r="P406" s="192"/>
      <c r="Q406" s="192"/>
      <c r="R406" s="193"/>
      <c r="S406" s="193"/>
      <c r="T406" s="193"/>
      <c r="U406" s="228"/>
    </row>
    <row r="407" spans="2:21" ht="51.75" customHeight="1">
      <c r="B407" s="2" t="s">
        <v>60</v>
      </c>
      <c r="C407" s="236" t="s">
        <v>1058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75">
        <f t="shared" si="48"/>
        <v>0</v>
      </c>
      <c r="O407" s="75">
        <f t="shared" si="48"/>
        <v>0</v>
      </c>
      <c r="P407" s="192"/>
      <c r="Q407" s="192"/>
      <c r="R407" s="193"/>
      <c r="S407" s="193"/>
      <c r="T407" s="193"/>
      <c r="U407" s="228"/>
    </row>
    <row r="408" spans="2:21" ht="150" customHeight="1">
      <c r="B408" s="395" t="s">
        <v>533</v>
      </c>
      <c r="C408" s="407"/>
      <c r="D408" s="84">
        <f>D381+D384+D395+D400+D402+D405</f>
        <v>0</v>
      </c>
      <c r="E408" s="84">
        <f aca="true" t="shared" si="49" ref="E408:O408">E381+E384+E395+E400+E402+E405</f>
        <v>0</v>
      </c>
      <c r="F408" s="84">
        <f t="shared" si="49"/>
        <v>7722</v>
      </c>
      <c r="G408" s="84">
        <f t="shared" si="49"/>
        <v>7500</v>
      </c>
      <c r="H408" s="84">
        <f t="shared" si="49"/>
        <v>2634.6000000000004</v>
      </c>
      <c r="I408" s="84">
        <f t="shared" si="49"/>
        <v>2384.06</v>
      </c>
      <c r="J408" s="84">
        <f t="shared" si="49"/>
        <v>0</v>
      </c>
      <c r="K408" s="84">
        <f t="shared" si="49"/>
        <v>0</v>
      </c>
      <c r="L408" s="84">
        <f t="shared" si="49"/>
        <v>0</v>
      </c>
      <c r="M408" s="84">
        <f t="shared" si="49"/>
        <v>0</v>
      </c>
      <c r="N408" s="84">
        <f t="shared" si="49"/>
        <v>10356.6</v>
      </c>
      <c r="O408" s="84">
        <f t="shared" si="49"/>
        <v>9884.06</v>
      </c>
      <c r="P408" s="14"/>
      <c r="Q408" s="14"/>
      <c r="R408" s="14"/>
      <c r="S408" s="14"/>
      <c r="T408" s="14"/>
      <c r="U408" s="228"/>
    </row>
    <row r="409" spans="2:20" ht="24" customHeight="1">
      <c r="B409" s="307" t="s">
        <v>1424</v>
      </c>
      <c r="C409" s="308"/>
      <c r="D409" s="308"/>
      <c r="E409" s="308"/>
      <c r="F409" s="308"/>
      <c r="G409" s="308"/>
      <c r="H409" s="308"/>
      <c r="I409" s="308"/>
      <c r="J409" s="308"/>
      <c r="K409" s="308"/>
      <c r="L409" s="308"/>
      <c r="M409" s="308"/>
      <c r="N409" s="308"/>
      <c r="O409" s="308"/>
      <c r="P409" s="308"/>
      <c r="Q409" s="308"/>
      <c r="R409" s="308"/>
      <c r="S409" s="308"/>
      <c r="T409" s="309"/>
    </row>
    <row r="410" spans="2:20" ht="24" customHeight="1">
      <c r="B410" s="307" t="s">
        <v>534</v>
      </c>
      <c r="C410" s="427"/>
      <c r="D410" s="427"/>
      <c r="E410" s="427"/>
      <c r="F410" s="427"/>
      <c r="G410" s="427"/>
      <c r="H410" s="427"/>
      <c r="I410" s="427"/>
      <c r="J410" s="427"/>
      <c r="K410" s="427"/>
      <c r="L410" s="427"/>
      <c r="M410" s="427"/>
      <c r="N410" s="427"/>
      <c r="O410" s="427"/>
      <c r="P410" s="310"/>
      <c r="Q410" s="310"/>
      <c r="R410" s="310"/>
      <c r="S410" s="310"/>
      <c r="T410" s="311"/>
    </row>
    <row r="411" spans="2:20" ht="30" customHeight="1">
      <c r="B411" s="122" t="s">
        <v>241</v>
      </c>
      <c r="C411" s="123" t="s">
        <v>535</v>
      </c>
      <c r="D411" s="36">
        <v>0</v>
      </c>
      <c r="E411" s="36">
        <v>0</v>
      </c>
      <c r="F411" s="36">
        <f>F412</f>
        <v>2816</v>
      </c>
      <c r="G411" s="36">
        <f aca="true" t="shared" si="50" ref="G411:M411">G412</f>
        <v>2811.4</v>
      </c>
      <c r="H411" s="36">
        <f t="shared" si="50"/>
        <v>462</v>
      </c>
      <c r="I411" s="36">
        <f t="shared" si="50"/>
        <v>427.2</v>
      </c>
      <c r="J411" s="36">
        <v>0</v>
      </c>
      <c r="K411" s="36">
        <v>0</v>
      </c>
      <c r="L411" s="36">
        <f t="shared" si="50"/>
        <v>0</v>
      </c>
      <c r="M411" s="36">
        <f t="shared" si="50"/>
        <v>0</v>
      </c>
      <c r="N411" s="36">
        <f>F411+H411+L411</f>
        <v>3278</v>
      </c>
      <c r="O411" s="36">
        <f>G411+I411+M411</f>
        <v>3238.6</v>
      </c>
      <c r="P411" s="48" t="s">
        <v>1117</v>
      </c>
      <c r="Q411" s="48" t="s">
        <v>128</v>
      </c>
      <c r="R411" s="49">
        <v>100</v>
      </c>
      <c r="S411" s="49">
        <v>100</v>
      </c>
      <c r="T411" s="49">
        <v>100</v>
      </c>
    </row>
    <row r="412" spans="2:21" ht="60" customHeight="1">
      <c r="B412" s="403" t="s">
        <v>9</v>
      </c>
      <c r="C412" s="428" t="s">
        <v>474</v>
      </c>
      <c r="D412" s="422">
        <v>0</v>
      </c>
      <c r="E412" s="422">
        <v>0</v>
      </c>
      <c r="F412" s="422">
        <v>2816</v>
      </c>
      <c r="G412" s="422">
        <v>2811.4</v>
      </c>
      <c r="H412" s="422">
        <v>462</v>
      </c>
      <c r="I412" s="422">
        <v>427.2</v>
      </c>
      <c r="J412" s="119">
        <v>0</v>
      </c>
      <c r="K412" s="119">
        <v>0</v>
      </c>
      <c r="L412" s="422">
        <v>0</v>
      </c>
      <c r="M412" s="422">
        <v>0</v>
      </c>
      <c r="N412" s="422">
        <f t="shared" si="35"/>
        <v>3278</v>
      </c>
      <c r="O412" s="422">
        <f t="shared" si="36"/>
        <v>3238.6</v>
      </c>
      <c r="P412" s="48" t="s">
        <v>1118</v>
      </c>
      <c r="Q412" s="48" t="s">
        <v>128</v>
      </c>
      <c r="R412" s="49">
        <v>100</v>
      </c>
      <c r="S412" s="49">
        <v>100</v>
      </c>
      <c r="T412" s="49">
        <v>100</v>
      </c>
      <c r="U412" s="292"/>
    </row>
    <row r="413" spans="2:21" ht="56.25" customHeight="1">
      <c r="B413" s="404"/>
      <c r="C413" s="429"/>
      <c r="D413" s="423"/>
      <c r="E413" s="423"/>
      <c r="F413" s="423"/>
      <c r="G413" s="423"/>
      <c r="H413" s="423"/>
      <c r="I413" s="423"/>
      <c r="J413" s="120"/>
      <c r="K413" s="120"/>
      <c r="L413" s="423"/>
      <c r="M413" s="423"/>
      <c r="N413" s="423"/>
      <c r="O413" s="423"/>
      <c r="P413" s="48" t="s">
        <v>1119</v>
      </c>
      <c r="Q413" s="48" t="s">
        <v>128</v>
      </c>
      <c r="R413" s="49">
        <v>88</v>
      </c>
      <c r="S413" s="49">
        <v>93</v>
      </c>
      <c r="T413" s="49">
        <v>93</v>
      </c>
      <c r="U413" s="166"/>
    </row>
    <row r="414" spans="2:21" ht="45.75" customHeight="1">
      <c r="B414" s="404"/>
      <c r="C414" s="429"/>
      <c r="D414" s="423"/>
      <c r="E414" s="423"/>
      <c r="F414" s="423"/>
      <c r="G414" s="423"/>
      <c r="H414" s="423"/>
      <c r="I414" s="423"/>
      <c r="J414" s="120"/>
      <c r="K414" s="120"/>
      <c r="L414" s="423"/>
      <c r="M414" s="423"/>
      <c r="N414" s="423"/>
      <c r="O414" s="423"/>
      <c r="P414" s="48" t="s">
        <v>1120</v>
      </c>
      <c r="Q414" s="48" t="s">
        <v>128</v>
      </c>
      <c r="R414" s="49" t="s">
        <v>166</v>
      </c>
      <c r="S414" s="49">
        <v>80</v>
      </c>
      <c r="T414" s="49">
        <v>80</v>
      </c>
      <c r="U414" s="166"/>
    </row>
    <row r="415" spans="2:21" ht="68.25" customHeight="1">
      <c r="B415" s="404"/>
      <c r="C415" s="429"/>
      <c r="D415" s="423"/>
      <c r="E415" s="423"/>
      <c r="F415" s="423"/>
      <c r="G415" s="423"/>
      <c r="H415" s="423"/>
      <c r="I415" s="423"/>
      <c r="J415" s="120"/>
      <c r="K415" s="120"/>
      <c r="L415" s="423"/>
      <c r="M415" s="423"/>
      <c r="N415" s="423"/>
      <c r="O415" s="423"/>
      <c r="P415" s="48" t="s">
        <v>1121</v>
      </c>
      <c r="Q415" s="48" t="s">
        <v>128</v>
      </c>
      <c r="R415" s="49" t="s">
        <v>166</v>
      </c>
      <c r="S415" s="49">
        <v>3.51</v>
      </c>
      <c r="T415" s="49">
        <v>3.51</v>
      </c>
      <c r="U415" s="245"/>
    </row>
    <row r="416" spans="2:21" ht="58.5" customHeight="1">
      <c r="B416" s="405"/>
      <c r="C416" s="430"/>
      <c r="D416" s="424"/>
      <c r="E416" s="424"/>
      <c r="F416" s="424"/>
      <c r="G416" s="424"/>
      <c r="H416" s="424"/>
      <c r="I416" s="424"/>
      <c r="J416" s="121"/>
      <c r="K416" s="121"/>
      <c r="L416" s="424"/>
      <c r="M416" s="424"/>
      <c r="N416" s="424"/>
      <c r="O416" s="424"/>
      <c r="P416" s="50"/>
      <c r="Q416" s="50"/>
      <c r="R416" s="66"/>
      <c r="S416" s="66"/>
      <c r="T416" s="66"/>
      <c r="U416" s="174"/>
    </row>
    <row r="417" spans="2:20" ht="56.25" customHeight="1">
      <c r="B417" s="395" t="s">
        <v>536</v>
      </c>
      <c r="C417" s="407"/>
      <c r="D417" s="84">
        <f>D411</f>
        <v>0</v>
      </c>
      <c r="E417" s="84">
        <f aca="true" t="shared" si="51" ref="E417:O417">E411</f>
        <v>0</v>
      </c>
      <c r="F417" s="84">
        <f t="shared" si="51"/>
        <v>2816</v>
      </c>
      <c r="G417" s="84">
        <f t="shared" si="51"/>
        <v>2811.4</v>
      </c>
      <c r="H417" s="84">
        <f t="shared" si="51"/>
        <v>462</v>
      </c>
      <c r="I417" s="84">
        <f t="shared" si="51"/>
        <v>427.2</v>
      </c>
      <c r="J417" s="84">
        <v>0</v>
      </c>
      <c r="K417" s="84">
        <v>0</v>
      </c>
      <c r="L417" s="84">
        <f t="shared" si="51"/>
        <v>0</v>
      </c>
      <c r="M417" s="84">
        <f t="shared" si="51"/>
        <v>0</v>
      </c>
      <c r="N417" s="84">
        <f>N411</f>
        <v>3278</v>
      </c>
      <c r="O417" s="88">
        <f t="shared" si="51"/>
        <v>3238.6</v>
      </c>
      <c r="P417" s="14"/>
      <c r="Q417" s="14"/>
      <c r="R417" s="14"/>
      <c r="S417" s="14"/>
      <c r="T417" s="14"/>
    </row>
    <row r="418" spans="2:20" ht="24.75" customHeight="1">
      <c r="B418" s="366" t="s">
        <v>1419</v>
      </c>
      <c r="C418" s="367"/>
      <c r="D418" s="367"/>
      <c r="E418" s="367"/>
      <c r="F418" s="367"/>
      <c r="G418" s="367"/>
      <c r="H418" s="367"/>
      <c r="I418" s="367"/>
      <c r="J418" s="367"/>
      <c r="K418" s="367"/>
      <c r="L418" s="367"/>
      <c r="M418" s="367"/>
      <c r="N418" s="367"/>
      <c r="O418" s="367"/>
      <c r="P418" s="367"/>
      <c r="Q418" s="367"/>
      <c r="R418" s="367"/>
      <c r="S418" s="367"/>
      <c r="T418" s="368"/>
    </row>
    <row r="419" spans="2:20" ht="24.75" customHeight="1">
      <c r="B419" s="347" t="s">
        <v>537</v>
      </c>
      <c r="C419" s="408"/>
      <c r="D419" s="408"/>
      <c r="E419" s="408"/>
      <c r="F419" s="408"/>
      <c r="G419" s="408"/>
      <c r="H419" s="408"/>
      <c r="I419" s="408"/>
      <c r="J419" s="408"/>
      <c r="K419" s="408"/>
      <c r="L419" s="408"/>
      <c r="M419" s="408"/>
      <c r="N419" s="408"/>
      <c r="O419" s="408"/>
      <c r="P419" s="406"/>
      <c r="Q419" s="406"/>
      <c r="R419" s="406"/>
      <c r="S419" s="406"/>
      <c r="T419" s="406"/>
    </row>
    <row r="420" spans="2:20" ht="24.75" customHeight="1">
      <c r="B420" s="122" t="s">
        <v>241</v>
      </c>
      <c r="C420" s="123" t="s">
        <v>475</v>
      </c>
      <c r="D420" s="36">
        <v>0</v>
      </c>
      <c r="E420" s="36">
        <v>0</v>
      </c>
      <c r="F420" s="36">
        <f>F421</f>
        <v>0</v>
      </c>
      <c r="G420" s="36">
        <f>G421</f>
        <v>0</v>
      </c>
      <c r="H420" s="36">
        <f>H421</f>
        <v>0</v>
      </c>
      <c r="I420" s="36">
        <f>I421</f>
        <v>0</v>
      </c>
      <c r="J420" s="36">
        <v>0</v>
      </c>
      <c r="K420" s="36">
        <v>0</v>
      </c>
      <c r="L420" s="36">
        <f>L421</f>
        <v>0</v>
      </c>
      <c r="M420" s="36">
        <f>M421</f>
        <v>0</v>
      </c>
      <c r="N420" s="36">
        <f>F420+H420+L420</f>
        <v>0</v>
      </c>
      <c r="O420" s="36">
        <f>G420+I420+M420</f>
        <v>0</v>
      </c>
      <c r="P420" s="425" t="s">
        <v>538</v>
      </c>
      <c r="Q420" s="425" t="s">
        <v>128</v>
      </c>
      <c r="R420" s="426" t="s">
        <v>129</v>
      </c>
      <c r="S420" s="426">
        <v>100</v>
      </c>
      <c r="T420" s="426">
        <v>100</v>
      </c>
    </row>
    <row r="421" spans="2:20" ht="24.75" customHeight="1">
      <c r="B421" s="2" t="s">
        <v>9</v>
      </c>
      <c r="C421" s="2" t="s">
        <v>475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8">
        <v>0</v>
      </c>
      <c r="N421" s="61">
        <f t="shared" si="35"/>
        <v>0</v>
      </c>
      <c r="O421" s="61">
        <f t="shared" si="36"/>
        <v>0</v>
      </c>
      <c r="P421" s="324"/>
      <c r="Q421" s="324"/>
      <c r="R421" s="320"/>
      <c r="S421" s="320"/>
      <c r="T421" s="320"/>
    </row>
    <row r="422" spans="2:20" ht="37.5" customHeight="1">
      <c r="B422" s="18" t="s">
        <v>119</v>
      </c>
      <c r="C422" s="18" t="s">
        <v>539</v>
      </c>
      <c r="D422" s="36">
        <v>0</v>
      </c>
      <c r="E422" s="36">
        <v>0</v>
      </c>
      <c r="F422" s="36">
        <f>F423+F424</f>
        <v>0</v>
      </c>
      <c r="G422" s="36">
        <f aca="true" t="shared" si="52" ref="G422:M422">G423+G424</f>
        <v>0</v>
      </c>
      <c r="H422" s="36">
        <f t="shared" si="52"/>
        <v>0</v>
      </c>
      <c r="I422" s="36">
        <f t="shared" si="52"/>
        <v>0</v>
      </c>
      <c r="J422" s="36">
        <v>0</v>
      </c>
      <c r="K422" s="36">
        <v>0</v>
      </c>
      <c r="L422" s="36">
        <f t="shared" si="52"/>
        <v>0</v>
      </c>
      <c r="M422" s="76">
        <f t="shared" si="52"/>
        <v>0</v>
      </c>
      <c r="N422" s="33">
        <f>F422+H422+L422</f>
        <v>0</v>
      </c>
      <c r="O422" s="33">
        <f>G422+I422+M422</f>
        <v>0</v>
      </c>
      <c r="P422" s="323" t="s">
        <v>540</v>
      </c>
      <c r="Q422" s="323" t="s">
        <v>128</v>
      </c>
      <c r="R422" s="319" t="s">
        <v>129</v>
      </c>
      <c r="S422" s="319">
        <v>100</v>
      </c>
      <c r="T422" s="319">
        <v>100</v>
      </c>
    </row>
    <row r="423" spans="2:20" ht="39.75" customHeight="1">
      <c r="B423" s="2" t="s">
        <v>11</v>
      </c>
      <c r="C423" s="2" t="s">
        <v>476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8">
        <v>0</v>
      </c>
      <c r="N423" s="61">
        <f aca="true" t="shared" si="53" ref="N423:N469">F423+H423+L423</f>
        <v>0</v>
      </c>
      <c r="O423" s="61">
        <f aca="true" t="shared" si="54" ref="O423:O469">G423+I423+M423</f>
        <v>0</v>
      </c>
      <c r="P423" s="324"/>
      <c r="Q423" s="324"/>
      <c r="R423" s="320"/>
      <c r="S423" s="320"/>
      <c r="T423" s="320"/>
    </row>
    <row r="424" spans="2:20" ht="187.5" customHeight="1">
      <c r="B424" s="2" t="s">
        <v>13</v>
      </c>
      <c r="C424" s="2" t="s">
        <v>477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75">
        <f t="shared" si="53"/>
        <v>0</v>
      </c>
      <c r="O424" s="75">
        <f t="shared" si="54"/>
        <v>0</v>
      </c>
      <c r="P424" s="324"/>
      <c r="Q424" s="324"/>
      <c r="R424" s="320"/>
      <c r="S424" s="320"/>
      <c r="T424" s="320"/>
    </row>
    <row r="425" spans="2:20" ht="50.25" customHeight="1">
      <c r="B425" s="18" t="s">
        <v>122</v>
      </c>
      <c r="C425" s="18" t="s">
        <v>541</v>
      </c>
      <c r="D425" s="36">
        <v>0</v>
      </c>
      <c r="E425" s="36">
        <v>0</v>
      </c>
      <c r="F425" s="36">
        <f>F426+F427+F428+F429+F430+F431+F432</f>
        <v>0</v>
      </c>
      <c r="G425" s="36">
        <f aca="true" t="shared" si="55" ref="G425:M425">G426+G427+G428+G429+G430+G431+G432</f>
        <v>0</v>
      </c>
      <c r="H425" s="36">
        <f t="shared" si="55"/>
        <v>0</v>
      </c>
      <c r="I425" s="36">
        <f t="shared" si="55"/>
        <v>0</v>
      </c>
      <c r="J425" s="36">
        <v>0</v>
      </c>
      <c r="K425" s="36">
        <v>0</v>
      </c>
      <c r="L425" s="36">
        <f t="shared" si="55"/>
        <v>0</v>
      </c>
      <c r="M425" s="36">
        <f t="shared" si="55"/>
        <v>0</v>
      </c>
      <c r="N425" s="33">
        <f t="shared" si="53"/>
        <v>0</v>
      </c>
      <c r="O425" s="33">
        <f t="shared" si="54"/>
        <v>0</v>
      </c>
      <c r="P425" s="50" t="s">
        <v>542</v>
      </c>
      <c r="Q425" s="50" t="s">
        <v>128</v>
      </c>
      <c r="R425" s="66" t="s">
        <v>129</v>
      </c>
      <c r="S425" s="66">
        <v>100</v>
      </c>
      <c r="T425" s="66">
        <v>100</v>
      </c>
    </row>
    <row r="426" spans="2:20" ht="36.75" customHeight="1">
      <c r="B426" s="2" t="s">
        <v>26</v>
      </c>
      <c r="C426" s="2" t="s">
        <v>478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75">
        <f t="shared" si="53"/>
        <v>0</v>
      </c>
      <c r="O426" s="75">
        <f t="shared" si="54"/>
        <v>0</v>
      </c>
      <c r="P426" s="323" t="s">
        <v>543</v>
      </c>
      <c r="Q426" s="323" t="s">
        <v>128</v>
      </c>
      <c r="R426" s="319" t="s">
        <v>166</v>
      </c>
      <c r="S426" s="319" t="s">
        <v>544</v>
      </c>
      <c r="T426" s="319">
        <v>0</v>
      </c>
    </row>
    <row r="427" spans="2:20" ht="31.5" customHeight="1">
      <c r="B427" s="2" t="s">
        <v>28</v>
      </c>
      <c r="C427" s="2" t="s">
        <v>479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75">
        <f t="shared" si="53"/>
        <v>0</v>
      </c>
      <c r="O427" s="75">
        <f t="shared" si="54"/>
        <v>0</v>
      </c>
      <c r="P427" s="324"/>
      <c r="Q427" s="324"/>
      <c r="R427" s="320"/>
      <c r="S427" s="320"/>
      <c r="T427" s="320"/>
    </row>
    <row r="428" spans="2:20" ht="27.75" customHeight="1">
      <c r="B428" s="2" t="s">
        <v>93</v>
      </c>
      <c r="C428" s="2" t="s">
        <v>480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75">
        <f t="shared" si="53"/>
        <v>0</v>
      </c>
      <c r="O428" s="75">
        <f t="shared" si="54"/>
        <v>0</v>
      </c>
      <c r="P428" s="324"/>
      <c r="Q428" s="324"/>
      <c r="R428" s="320"/>
      <c r="S428" s="320"/>
      <c r="T428" s="320"/>
    </row>
    <row r="429" spans="2:20" ht="14.25" customHeight="1">
      <c r="B429" s="2" t="s">
        <v>95</v>
      </c>
      <c r="C429" s="2" t="s">
        <v>481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75">
        <f t="shared" si="53"/>
        <v>0</v>
      </c>
      <c r="O429" s="75">
        <f t="shared" si="54"/>
        <v>0</v>
      </c>
      <c r="P429" s="324"/>
      <c r="Q429" s="324"/>
      <c r="R429" s="320"/>
      <c r="S429" s="320"/>
      <c r="T429" s="320"/>
    </row>
    <row r="430" spans="2:20" ht="34.5" customHeight="1">
      <c r="B430" s="2" t="s">
        <v>97</v>
      </c>
      <c r="C430" s="2" t="s">
        <v>482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75">
        <f t="shared" si="53"/>
        <v>0</v>
      </c>
      <c r="O430" s="75">
        <f t="shared" si="54"/>
        <v>0</v>
      </c>
      <c r="P430" s="324"/>
      <c r="Q430" s="324"/>
      <c r="R430" s="320"/>
      <c r="S430" s="320"/>
      <c r="T430" s="320"/>
    </row>
    <row r="431" spans="2:20" ht="36.75" customHeight="1">
      <c r="B431" s="2" t="s">
        <v>347</v>
      </c>
      <c r="C431" s="2" t="s">
        <v>483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75">
        <f t="shared" si="53"/>
        <v>0</v>
      </c>
      <c r="O431" s="75">
        <f t="shared" si="54"/>
        <v>0</v>
      </c>
      <c r="P431" s="324"/>
      <c r="Q431" s="324"/>
      <c r="R431" s="320"/>
      <c r="S431" s="320"/>
      <c r="T431" s="320"/>
    </row>
    <row r="432" spans="2:20" ht="26.25" customHeight="1">
      <c r="B432" s="2" t="s">
        <v>349</v>
      </c>
      <c r="C432" s="2" t="s">
        <v>484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75">
        <f t="shared" si="53"/>
        <v>0</v>
      </c>
      <c r="O432" s="75">
        <f t="shared" si="54"/>
        <v>0</v>
      </c>
      <c r="P432" s="324"/>
      <c r="Q432" s="324"/>
      <c r="R432" s="320"/>
      <c r="S432" s="320"/>
      <c r="T432" s="320"/>
    </row>
    <row r="433" spans="2:20" ht="27.75" customHeight="1">
      <c r="B433" s="18" t="s">
        <v>121</v>
      </c>
      <c r="C433" s="18" t="s">
        <v>545</v>
      </c>
      <c r="D433" s="36">
        <v>0</v>
      </c>
      <c r="E433" s="36">
        <v>0</v>
      </c>
      <c r="F433" s="36">
        <f>F434+F435</f>
        <v>0</v>
      </c>
      <c r="G433" s="36">
        <f aca="true" t="shared" si="56" ref="G433:M433">G434+G435</f>
        <v>0</v>
      </c>
      <c r="H433" s="36">
        <f t="shared" si="56"/>
        <v>0</v>
      </c>
      <c r="I433" s="36">
        <f t="shared" si="56"/>
        <v>0</v>
      </c>
      <c r="J433" s="19">
        <v>0</v>
      </c>
      <c r="K433" s="19">
        <v>0</v>
      </c>
      <c r="L433" s="36">
        <f t="shared" si="56"/>
        <v>0</v>
      </c>
      <c r="M433" s="36">
        <f t="shared" si="56"/>
        <v>0</v>
      </c>
      <c r="N433" s="33">
        <f>F433+H433+L433</f>
        <v>0</v>
      </c>
      <c r="O433" s="33">
        <f>G433+I433+M433</f>
        <v>0</v>
      </c>
      <c r="P433" s="50" t="s">
        <v>546</v>
      </c>
      <c r="Q433" s="50" t="s">
        <v>128</v>
      </c>
      <c r="R433" s="66" t="s">
        <v>129</v>
      </c>
      <c r="S433" s="66">
        <v>100</v>
      </c>
      <c r="T433" s="66">
        <v>100</v>
      </c>
    </row>
    <row r="434" spans="2:20" ht="50.25" customHeight="1">
      <c r="B434" s="2" t="s">
        <v>30</v>
      </c>
      <c r="C434" s="2" t="s">
        <v>485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75">
        <f t="shared" si="53"/>
        <v>0</v>
      </c>
      <c r="O434" s="75">
        <f t="shared" si="54"/>
        <v>0</v>
      </c>
      <c r="P434" s="323" t="s">
        <v>547</v>
      </c>
      <c r="Q434" s="323" t="s">
        <v>128</v>
      </c>
      <c r="R434" s="319" t="s">
        <v>129</v>
      </c>
      <c r="S434" s="319">
        <v>100</v>
      </c>
      <c r="T434" s="319">
        <v>100</v>
      </c>
    </row>
    <row r="435" spans="2:20" ht="15" customHeight="1">
      <c r="B435" s="2" t="s">
        <v>56</v>
      </c>
      <c r="C435" s="2" t="s">
        <v>486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75">
        <f t="shared" si="53"/>
        <v>0</v>
      </c>
      <c r="O435" s="75">
        <f t="shared" si="54"/>
        <v>0</v>
      </c>
      <c r="P435" s="324"/>
      <c r="Q435" s="324"/>
      <c r="R435" s="320"/>
      <c r="S435" s="320"/>
      <c r="T435" s="320"/>
    </row>
    <row r="436" spans="2:20" ht="51" customHeight="1">
      <c r="B436" s="18" t="s">
        <v>125</v>
      </c>
      <c r="C436" s="18" t="s">
        <v>1059</v>
      </c>
      <c r="D436" s="36">
        <v>0</v>
      </c>
      <c r="E436" s="36">
        <v>0</v>
      </c>
      <c r="F436" s="36">
        <f>F437</f>
        <v>0</v>
      </c>
      <c r="G436" s="36">
        <f aca="true" t="shared" si="57" ref="G436:M436">G437</f>
        <v>0</v>
      </c>
      <c r="H436" s="207">
        <v>54.9</v>
      </c>
      <c r="I436" s="207">
        <v>54.9</v>
      </c>
      <c r="J436" s="19">
        <v>0</v>
      </c>
      <c r="K436" s="19">
        <v>0</v>
      </c>
      <c r="L436" s="36">
        <f t="shared" si="57"/>
        <v>0</v>
      </c>
      <c r="M436" s="36">
        <f t="shared" si="57"/>
        <v>0</v>
      </c>
      <c r="N436" s="33">
        <f t="shared" si="53"/>
        <v>54.9</v>
      </c>
      <c r="O436" s="33">
        <f t="shared" si="54"/>
        <v>54.9</v>
      </c>
      <c r="P436" s="323" t="s">
        <v>548</v>
      </c>
      <c r="Q436" s="323" t="s">
        <v>128</v>
      </c>
      <c r="R436" s="319" t="s">
        <v>367</v>
      </c>
      <c r="S436" s="319">
        <v>20</v>
      </c>
      <c r="T436" s="319">
        <v>20</v>
      </c>
    </row>
    <row r="437" spans="2:20" ht="38.25" customHeight="1">
      <c r="B437" s="2" t="s">
        <v>32</v>
      </c>
      <c r="C437" s="2" t="s">
        <v>487</v>
      </c>
      <c r="D437" s="3">
        <v>0</v>
      </c>
      <c r="E437" s="3">
        <v>0</v>
      </c>
      <c r="F437" s="3">
        <v>0</v>
      </c>
      <c r="G437" s="3">
        <v>0</v>
      </c>
      <c r="H437" s="206">
        <v>54.9</v>
      </c>
      <c r="I437" s="206">
        <v>54.9</v>
      </c>
      <c r="J437" s="3">
        <v>0</v>
      </c>
      <c r="K437" s="3">
        <v>0</v>
      </c>
      <c r="L437" s="3">
        <v>0</v>
      </c>
      <c r="M437" s="8">
        <v>0</v>
      </c>
      <c r="N437" s="75">
        <f t="shared" si="53"/>
        <v>54.9</v>
      </c>
      <c r="O437" s="75">
        <f t="shared" si="54"/>
        <v>54.9</v>
      </c>
      <c r="P437" s="324"/>
      <c r="Q437" s="324"/>
      <c r="R437" s="320"/>
      <c r="S437" s="320"/>
      <c r="T437" s="320"/>
    </row>
    <row r="438" spans="2:20" ht="35.25" customHeight="1">
      <c r="B438" s="18" t="s">
        <v>265</v>
      </c>
      <c r="C438" s="237" t="s">
        <v>1060</v>
      </c>
      <c r="D438" s="19">
        <v>0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10">
        <f>F438+H438+L438</f>
        <v>0</v>
      </c>
      <c r="O438" s="110">
        <f>G438+I438+M438</f>
        <v>0</v>
      </c>
      <c r="P438" s="48" t="s">
        <v>1122</v>
      </c>
      <c r="Q438" s="48" t="s">
        <v>128</v>
      </c>
      <c r="R438" s="49" t="s">
        <v>166</v>
      </c>
      <c r="S438" s="49">
        <v>0.066</v>
      </c>
      <c r="T438" s="49">
        <v>0</v>
      </c>
    </row>
    <row r="439" spans="2:20" ht="57" customHeight="1">
      <c r="B439" s="2" t="s">
        <v>58</v>
      </c>
      <c r="C439" s="236" t="s">
        <v>1061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75">
        <f>F439+H439+L439</f>
        <v>0</v>
      </c>
      <c r="O439" s="75">
        <f>G439+I439+M439</f>
        <v>0</v>
      </c>
      <c r="P439" s="48" t="s">
        <v>1123</v>
      </c>
      <c r="Q439" s="48" t="s">
        <v>128</v>
      </c>
      <c r="R439" s="49" t="s">
        <v>166</v>
      </c>
      <c r="S439" s="49">
        <v>70</v>
      </c>
      <c r="T439" s="49">
        <v>70</v>
      </c>
    </row>
    <row r="440" spans="2:20" ht="48.75" customHeight="1">
      <c r="B440" s="395" t="s">
        <v>549</v>
      </c>
      <c r="C440" s="407"/>
      <c r="D440" s="84">
        <f>D420+D422+D425+D433+D436+D438</f>
        <v>0</v>
      </c>
      <c r="E440" s="84">
        <f aca="true" t="shared" si="58" ref="E440:O440">E420+E422+E425+E433+E436+E438</f>
        <v>0</v>
      </c>
      <c r="F440" s="84">
        <f t="shared" si="58"/>
        <v>0</v>
      </c>
      <c r="G440" s="84">
        <f t="shared" si="58"/>
        <v>0</v>
      </c>
      <c r="H440" s="84">
        <f t="shared" si="58"/>
        <v>54.9</v>
      </c>
      <c r="I440" s="84">
        <f t="shared" si="58"/>
        <v>54.9</v>
      </c>
      <c r="J440" s="84">
        <f t="shared" si="58"/>
        <v>0</v>
      </c>
      <c r="K440" s="84">
        <f t="shared" si="58"/>
        <v>0</v>
      </c>
      <c r="L440" s="84">
        <f t="shared" si="58"/>
        <v>0</v>
      </c>
      <c r="M440" s="84">
        <f t="shared" si="58"/>
        <v>0</v>
      </c>
      <c r="N440" s="84">
        <f t="shared" si="58"/>
        <v>54.9</v>
      </c>
      <c r="O440" s="84">
        <f t="shared" si="58"/>
        <v>54.9</v>
      </c>
      <c r="P440" s="14"/>
      <c r="Q440" s="14"/>
      <c r="R440" s="14"/>
      <c r="S440" s="14"/>
      <c r="T440" s="14"/>
    </row>
    <row r="441" spans="2:20" ht="26.25" customHeight="1">
      <c r="B441" s="307" t="s">
        <v>1420</v>
      </c>
      <c r="C441" s="308"/>
      <c r="D441" s="308"/>
      <c r="E441" s="308"/>
      <c r="F441" s="308"/>
      <c r="G441" s="308"/>
      <c r="H441" s="308"/>
      <c r="I441" s="308"/>
      <c r="J441" s="308"/>
      <c r="K441" s="308"/>
      <c r="L441" s="308"/>
      <c r="M441" s="308"/>
      <c r="N441" s="308"/>
      <c r="O441" s="308"/>
      <c r="P441" s="308"/>
      <c r="Q441" s="308"/>
      <c r="R441" s="308"/>
      <c r="S441" s="308"/>
      <c r="T441" s="309"/>
    </row>
    <row r="442" spans="2:20" ht="26.25" customHeight="1">
      <c r="B442" s="347" t="s">
        <v>550</v>
      </c>
      <c r="C442" s="408"/>
      <c r="D442" s="408"/>
      <c r="E442" s="408"/>
      <c r="F442" s="408"/>
      <c r="G442" s="408"/>
      <c r="H442" s="408"/>
      <c r="I442" s="408"/>
      <c r="J442" s="408"/>
      <c r="K442" s="408"/>
      <c r="L442" s="408"/>
      <c r="M442" s="408"/>
      <c r="N442" s="408"/>
      <c r="O442" s="408"/>
      <c r="P442" s="432"/>
      <c r="Q442" s="432"/>
      <c r="R442" s="432"/>
      <c r="S442" s="432"/>
      <c r="T442" s="432"/>
    </row>
    <row r="443" spans="2:20" ht="27" customHeight="1">
      <c r="B443" s="18" t="s">
        <v>117</v>
      </c>
      <c r="C443" s="18" t="s">
        <v>551</v>
      </c>
      <c r="D443" s="36">
        <v>0</v>
      </c>
      <c r="E443" s="36">
        <v>0</v>
      </c>
      <c r="F443" s="36">
        <f>F444</f>
        <v>0</v>
      </c>
      <c r="G443" s="36">
        <f>G444</f>
        <v>0</v>
      </c>
      <c r="H443" s="207">
        <v>298</v>
      </c>
      <c r="I443" s="207">
        <v>298</v>
      </c>
      <c r="J443" s="36">
        <v>0</v>
      </c>
      <c r="K443" s="36">
        <v>0</v>
      </c>
      <c r="L443" s="36">
        <f>L444</f>
        <v>0</v>
      </c>
      <c r="M443" s="36">
        <f>M444</f>
        <v>0</v>
      </c>
      <c r="N443" s="33">
        <f>F443+H443+L443</f>
        <v>298</v>
      </c>
      <c r="O443" s="33">
        <f>G443+I443+M443</f>
        <v>298</v>
      </c>
      <c r="P443" s="48" t="s">
        <v>1124</v>
      </c>
      <c r="Q443" s="48" t="s">
        <v>128</v>
      </c>
      <c r="R443" s="49">
        <v>100</v>
      </c>
      <c r="S443" s="49">
        <v>101</v>
      </c>
      <c r="T443" s="49">
        <v>101.8</v>
      </c>
    </row>
    <row r="444" spans="2:21" ht="53.25" customHeight="1">
      <c r="B444" s="10" t="s">
        <v>9</v>
      </c>
      <c r="C444" s="10" t="s">
        <v>1062</v>
      </c>
      <c r="D444" s="11">
        <v>0</v>
      </c>
      <c r="E444" s="11">
        <v>0</v>
      </c>
      <c r="F444" s="11">
        <v>0</v>
      </c>
      <c r="G444" s="11">
        <v>0</v>
      </c>
      <c r="H444" s="206">
        <v>298</v>
      </c>
      <c r="I444" s="206">
        <v>298</v>
      </c>
      <c r="J444" s="11">
        <v>0</v>
      </c>
      <c r="K444" s="11">
        <v>0</v>
      </c>
      <c r="L444" s="11">
        <v>0</v>
      </c>
      <c r="M444" s="12">
        <v>0</v>
      </c>
      <c r="N444" s="61">
        <f t="shared" si="53"/>
        <v>298</v>
      </c>
      <c r="O444" s="61">
        <f t="shared" si="54"/>
        <v>298</v>
      </c>
      <c r="P444" s="48"/>
      <c r="Q444" s="48"/>
      <c r="R444" s="49"/>
      <c r="S444" s="49"/>
      <c r="T444" s="49"/>
      <c r="U444" s="295"/>
    </row>
    <row r="445" spans="2:21" ht="49.5" customHeight="1">
      <c r="B445" s="10" t="s">
        <v>37</v>
      </c>
      <c r="C445" s="10" t="s">
        <v>1063</v>
      </c>
      <c r="D445" s="11">
        <v>0</v>
      </c>
      <c r="E445" s="11">
        <v>0</v>
      </c>
      <c r="F445" s="11">
        <v>0</v>
      </c>
      <c r="G445" s="11">
        <v>0</v>
      </c>
      <c r="H445" s="206">
        <v>0</v>
      </c>
      <c r="I445" s="206">
        <v>0</v>
      </c>
      <c r="J445" s="11">
        <v>0</v>
      </c>
      <c r="K445" s="11">
        <v>0</v>
      </c>
      <c r="L445" s="11">
        <v>0</v>
      </c>
      <c r="M445" s="11">
        <v>0</v>
      </c>
      <c r="N445" s="61">
        <f aca="true" t="shared" si="59" ref="N445:O447">F445+H445+L445</f>
        <v>0</v>
      </c>
      <c r="O445" s="61">
        <f t="shared" si="59"/>
        <v>0</v>
      </c>
      <c r="P445" s="190"/>
      <c r="Q445" s="190"/>
      <c r="R445" s="191"/>
      <c r="S445" s="191"/>
      <c r="T445" s="194"/>
      <c r="U445" s="295"/>
    </row>
    <row r="446" spans="2:21" ht="97.5" customHeight="1">
      <c r="B446" s="10" t="s">
        <v>39</v>
      </c>
      <c r="C446" s="10" t="s">
        <v>1064</v>
      </c>
      <c r="D446" s="11">
        <v>0</v>
      </c>
      <c r="E446" s="11">
        <v>0</v>
      </c>
      <c r="F446" s="11">
        <v>0</v>
      </c>
      <c r="G446" s="11">
        <v>0</v>
      </c>
      <c r="H446" s="206">
        <v>0</v>
      </c>
      <c r="I446" s="206">
        <v>0</v>
      </c>
      <c r="J446" s="11">
        <v>0</v>
      </c>
      <c r="K446" s="11">
        <v>0</v>
      </c>
      <c r="L446" s="11">
        <v>0</v>
      </c>
      <c r="M446" s="11">
        <v>0</v>
      </c>
      <c r="N446" s="61">
        <f t="shared" si="59"/>
        <v>0</v>
      </c>
      <c r="O446" s="61">
        <f t="shared" si="59"/>
        <v>0</v>
      </c>
      <c r="P446" s="190"/>
      <c r="Q446" s="190"/>
      <c r="R446" s="191"/>
      <c r="S446" s="191"/>
      <c r="T446" s="194"/>
      <c r="U446" s="189"/>
    </row>
    <row r="447" spans="2:21" ht="108.75" customHeight="1">
      <c r="B447" s="10" t="s">
        <v>179</v>
      </c>
      <c r="C447" s="10" t="s">
        <v>1065</v>
      </c>
      <c r="D447" s="11">
        <v>0</v>
      </c>
      <c r="E447" s="11">
        <v>0</v>
      </c>
      <c r="F447" s="11">
        <v>0</v>
      </c>
      <c r="G447" s="11">
        <v>0</v>
      </c>
      <c r="H447" s="206">
        <v>0</v>
      </c>
      <c r="I447" s="206">
        <v>0</v>
      </c>
      <c r="J447" s="11">
        <v>0</v>
      </c>
      <c r="K447" s="11">
        <v>0</v>
      </c>
      <c r="L447" s="11">
        <v>0</v>
      </c>
      <c r="M447" s="11">
        <v>0</v>
      </c>
      <c r="N447" s="61">
        <f t="shared" si="59"/>
        <v>0</v>
      </c>
      <c r="O447" s="61">
        <f t="shared" si="59"/>
        <v>0</v>
      </c>
      <c r="P447" s="190"/>
      <c r="Q447" s="190"/>
      <c r="R447" s="191"/>
      <c r="S447" s="191"/>
      <c r="T447" s="194"/>
      <c r="U447" s="189"/>
    </row>
    <row r="448" spans="2:21" ht="49.5" customHeight="1">
      <c r="B448" s="18" t="s">
        <v>119</v>
      </c>
      <c r="C448" s="18" t="s">
        <v>552</v>
      </c>
      <c r="D448" s="36">
        <v>0</v>
      </c>
      <c r="E448" s="36">
        <v>0</v>
      </c>
      <c r="F448" s="36">
        <f>F449</f>
        <v>0</v>
      </c>
      <c r="G448" s="36">
        <f>G449</f>
        <v>0</v>
      </c>
      <c r="H448" s="36">
        <f>H449</f>
        <v>0</v>
      </c>
      <c r="I448" s="36">
        <f>I449</f>
        <v>0</v>
      </c>
      <c r="J448" s="36">
        <v>0</v>
      </c>
      <c r="K448" s="36">
        <v>0</v>
      </c>
      <c r="L448" s="207">
        <v>250</v>
      </c>
      <c r="M448" s="207">
        <v>244</v>
      </c>
      <c r="N448" s="33">
        <f t="shared" si="53"/>
        <v>250</v>
      </c>
      <c r="O448" s="33">
        <f t="shared" si="54"/>
        <v>244</v>
      </c>
      <c r="P448" s="48" t="s">
        <v>1125</v>
      </c>
      <c r="Q448" s="48" t="s">
        <v>387</v>
      </c>
      <c r="R448" s="49">
        <v>4</v>
      </c>
      <c r="S448" s="49">
        <v>6</v>
      </c>
      <c r="T448" s="49">
        <v>6</v>
      </c>
      <c r="U448" s="189"/>
    </row>
    <row r="449" spans="2:22" ht="63" customHeight="1">
      <c r="B449" s="2" t="s">
        <v>11</v>
      </c>
      <c r="C449" s="2" t="s">
        <v>1066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206">
        <v>150</v>
      </c>
      <c r="M449" s="206">
        <v>145.5</v>
      </c>
      <c r="N449" s="75">
        <f t="shared" si="53"/>
        <v>150</v>
      </c>
      <c r="O449" s="75">
        <f t="shared" si="54"/>
        <v>145.5</v>
      </c>
      <c r="P449" s="48" t="s">
        <v>1126</v>
      </c>
      <c r="Q449" s="48" t="s">
        <v>387</v>
      </c>
      <c r="R449" s="49">
        <v>9</v>
      </c>
      <c r="S449" s="49">
        <v>0</v>
      </c>
      <c r="T449" s="49">
        <v>10</v>
      </c>
      <c r="U449" s="296"/>
      <c r="V449" s="185"/>
    </row>
    <row r="450" spans="2:22" ht="109.5" customHeight="1">
      <c r="B450" s="2" t="s">
        <v>13</v>
      </c>
      <c r="C450" s="2" t="s">
        <v>1067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206">
        <v>70</v>
      </c>
      <c r="M450" s="206">
        <v>68.5</v>
      </c>
      <c r="N450" s="75">
        <f>F450+H450+L450</f>
        <v>70</v>
      </c>
      <c r="O450" s="75">
        <f>G450+I450+M450</f>
        <v>68.5</v>
      </c>
      <c r="P450" s="48" t="s">
        <v>1127</v>
      </c>
      <c r="Q450" s="48" t="s">
        <v>128</v>
      </c>
      <c r="R450" s="49">
        <v>100</v>
      </c>
      <c r="S450" s="49">
        <v>100</v>
      </c>
      <c r="T450" s="49">
        <v>101.5</v>
      </c>
      <c r="U450" s="296"/>
      <c r="V450" s="185"/>
    </row>
    <row r="451" spans="2:22" ht="84" customHeight="1">
      <c r="B451" s="2" t="s">
        <v>15</v>
      </c>
      <c r="C451" s="2" t="s">
        <v>1068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206">
        <v>30</v>
      </c>
      <c r="M451" s="206">
        <v>30</v>
      </c>
      <c r="N451" s="75">
        <f>F451+H451+L451</f>
        <v>30</v>
      </c>
      <c r="O451" s="75">
        <f>G451+I451+M451</f>
        <v>30</v>
      </c>
      <c r="P451" s="50"/>
      <c r="Q451" s="50"/>
      <c r="R451" s="66"/>
      <c r="S451" s="66"/>
      <c r="T451" s="66"/>
      <c r="U451" s="296"/>
      <c r="V451" s="185"/>
    </row>
    <row r="452" spans="2:22" ht="78" customHeight="1">
      <c r="B452" s="395" t="s">
        <v>553</v>
      </c>
      <c r="C452" s="407"/>
      <c r="D452" s="84">
        <f>D443+D448</f>
        <v>0</v>
      </c>
      <c r="E452" s="84">
        <f aca="true" t="shared" si="60" ref="E452:O452">E443+E448</f>
        <v>0</v>
      </c>
      <c r="F452" s="84">
        <f t="shared" si="60"/>
        <v>0</v>
      </c>
      <c r="G452" s="84">
        <f t="shared" si="60"/>
        <v>0</v>
      </c>
      <c r="H452" s="84">
        <f t="shared" si="60"/>
        <v>298</v>
      </c>
      <c r="I452" s="84">
        <f t="shared" si="60"/>
        <v>298</v>
      </c>
      <c r="J452" s="84">
        <f t="shared" si="60"/>
        <v>0</v>
      </c>
      <c r="K452" s="84">
        <f t="shared" si="60"/>
        <v>0</v>
      </c>
      <c r="L452" s="84">
        <f t="shared" si="60"/>
        <v>250</v>
      </c>
      <c r="M452" s="84">
        <f t="shared" si="60"/>
        <v>244</v>
      </c>
      <c r="N452" s="84">
        <f t="shared" si="60"/>
        <v>548</v>
      </c>
      <c r="O452" s="84">
        <f t="shared" si="60"/>
        <v>542</v>
      </c>
      <c r="P452" s="14"/>
      <c r="Q452" s="14"/>
      <c r="R452" s="14"/>
      <c r="S452" s="14"/>
      <c r="T452" s="14"/>
      <c r="U452" s="296"/>
      <c r="V452" s="185"/>
    </row>
    <row r="453" spans="2:22" ht="27" customHeight="1">
      <c r="B453" s="369" t="s">
        <v>1421</v>
      </c>
      <c r="C453" s="370"/>
      <c r="D453" s="370"/>
      <c r="E453" s="370"/>
      <c r="F453" s="370"/>
      <c r="G453" s="370"/>
      <c r="H453" s="370"/>
      <c r="I453" s="370"/>
      <c r="J453" s="370"/>
      <c r="K453" s="370"/>
      <c r="L453" s="370"/>
      <c r="M453" s="370"/>
      <c r="N453" s="370"/>
      <c r="O453" s="370"/>
      <c r="P453" s="370"/>
      <c r="Q453" s="370"/>
      <c r="R453" s="370"/>
      <c r="S453" s="370"/>
      <c r="T453" s="371"/>
      <c r="U453" s="186"/>
      <c r="V453" s="185"/>
    </row>
    <row r="454" spans="2:20" ht="27" customHeight="1">
      <c r="B454" s="347" t="s">
        <v>554</v>
      </c>
      <c r="C454" s="408"/>
      <c r="D454" s="408"/>
      <c r="E454" s="408"/>
      <c r="F454" s="408"/>
      <c r="G454" s="408"/>
      <c r="H454" s="408"/>
      <c r="I454" s="408"/>
      <c r="J454" s="408"/>
      <c r="K454" s="408"/>
      <c r="L454" s="408"/>
      <c r="M454" s="408"/>
      <c r="N454" s="408"/>
      <c r="O454" s="408"/>
      <c r="P454" s="406"/>
      <c r="Q454" s="406"/>
      <c r="R454" s="406"/>
      <c r="S454" s="406"/>
      <c r="T454" s="406"/>
    </row>
    <row r="455" spans="2:20" ht="28.5" customHeight="1">
      <c r="B455" s="18" t="s">
        <v>117</v>
      </c>
      <c r="C455" s="18" t="s">
        <v>1069</v>
      </c>
      <c r="D455" s="36">
        <v>0</v>
      </c>
      <c r="E455" s="36">
        <v>0</v>
      </c>
      <c r="F455" s="207">
        <v>3056</v>
      </c>
      <c r="G455" s="207">
        <v>2877.4</v>
      </c>
      <c r="H455" s="207">
        <v>44984.399999999994</v>
      </c>
      <c r="I455" s="207">
        <v>44073</v>
      </c>
      <c r="J455" s="36">
        <v>0</v>
      </c>
      <c r="K455" s="36">
        <v>0</v>
      </c>
      <c r="L455" s="36">
        <f>L456+L457+L458+L459+L460+L462</f>
        <v>0</v>
      </c>
      <c r="M455" s="36">
        <f>M456+M457+M458+M459+M460+M462</f>
        <v>0</v>
      </c>
      <c r="N455" s="33">
        <f>F455+H455+L455</f>
        <v>48040.399999999994</v>
      </c>
      <c r="O455" s="33">
        <f>G455+I455+M455</f>
        <v>46950.4</v>
      </c>
      <c r="P455" s="50" t="s">
        <v>555</v>
      </c>
      <c r="Q455" s="50" t="s">
        <v>269</v>
      </c>
      <c r="R455" s="66" t="s">
        <v>556</v>
      </c>
      <c r="S455" s="66">
        <v>16763</v>
      </c>
      <c r="T455" s="66">
        <v>16743</v>
      </c>
    </row>
    <row r="456" spans="2:21" ht="90.75" customHeight="1">
      <c r="B456" s="10" t="s">
        <v>9</v>
      </c>
      <c r="C456" s="10" t="s">
        <v>489</v>
      </c>
      <c r="D456" s="11">
        <v>0</v>
      </c>
      <c r="E456" s="11">
        <v>0</v>
      </c>
      <c r="F456" s="206">
        <v>0</v>
      </c>
      <c r="G456" s="206">
        <v>0</v>
      </c>
      <c r="H456" s="206">
        <v>28936.4</v>
      </c>
      <c r="I456" s="206">
        <v>28400.2</v>
      </c>
      <c r="J456" s="11">
        <v>0</v>
      </c>
      <c r="K456" s="11">
        <v>0</v>
      </c>
      <c r="L456" s="11">
        <v>0</v>
      </c>
      <c r="M456" s="11">
        <v>0</v>
      </c>
      <c r="N456" s="107">
        <f t="shared" si="53"/>
        <v>28936.4</v>
      </c>
      <c r="O456" s="107">
        <f t="shared" si="54"/>
        <v>28400.2</v>
      </c>
      <c r="P456" s="323" t="s">
        <v>557</v>
      </c>
      <c r="Q456" s="323" t="s">
        <v>251</v>
      </c>
      <c r="R456" s="319" t="s">
        <v>558</v>
      </c>
      <c r="S456" s="411">
        <v>3318</v>
      </c>
      <c r="T456" s="411">
        <v>3377.4</v>
      </c>
      <c r="U456" s="185"/>
    </row>
    <row r="457" spans="2:21" ht="27" customHeight="1">
      <c r="B457" s="2" t="s">
        <v>37</v>
      </c>
      <c r="C457" s="2" t="s">
        <v>490</v>
      </c>
      <c r="D457" s="3">
        <v>0</v>
      </c>
      <c r="E457" s="3">
        <v>0</v>
      </c>
      <c r="F457" s="206">
        <v>0</v>
      </c>
      <c r="G457" s="206">
        <v>0</v>
      </c>
      <c r="H457" s="206">
        <v>9726.3</v>
      </c>
      <c r="I457" s="206">
        <v>9591.6</v>
      </c>
      <c r="J457" s="11">
        <v>0</v>
      </c>
      <c r="K457" s="11">
        <v>0</v>
      </c>
      <c r="L457" s="3">
        <v>0</v>
      </c>
      <c r="M457" s="3">
        <v>0</v>
      </c>
      <c r="N457" s="75">
        <f t="shared" si="53"/>
        <v>9726.3</v>
      </c>
      <c r="O457" s="75">
        <f t="shared" si="54"/>
        <v>9591.6</v>
      </c>
      <c r="P457" s="324"/>
      <c r="Q457" s="324"/>
      <c r="R457" s="320"/>
      <c r="S457" s="412"/>
      <c r="T457" s="412"/>
      <c r="U457" s="560"/>
    </row>
    <row r="458" spans="2:21" ht="39" customHeight="1">
      <c r="B458" s="2" t="s">
        <v>39</v>
      </c>
      <c r="C458" s="2" t="s">
        <v>491</v>
      </c>
      <c r="D458" s="3">
        <v>0</v>
      </c>
      <c r="E458" s="3">
        <v>0</v>
      </c>
      <c r="F458" s="206">
        <v>0</v>
      </c>
      <c r="G458" s="206">
        <v>0</v>
      </c>
      <c r="H458" s="206">
        <v>6321.7</v>
      </c>
      <c r="I458" s="206">
        <v>6081.2</v>
      </c>
      <c r="J458" s="11">
        <v>0</v>
      </c>
      <c r="K458" s="11">
        <v>0</v>
      </c>
      <c r="L458" s="3">
        <v>0</v>
      </c>
      <c r="M458" s="3">
        <v>0</v>
      </c>
      <c r="N458" s="75">
        <f t="shared" si="53"/>
        <v>6321.7</v>
      </c>
      <c r="O458" s="75">
        <f t="shared" si="54"/>
        <v>6081.2</v>
      </c>
      <c r="P458" s="324"/>
      <c r="Q458" s="324"/>
      <c r="R458" s="320"/>
      <c r="S458" s="412"/>
      <c r="T458" s="412"/>
      <c r="U458" s="560"/>
    </row>
    <row r="459" spans="2:21" ht="33" customHeight="1">
      <c r="B459" s="2" t="s">
        <v>179</v>
      </c>
      <c r="C459" s="2" t="s">
        <v>1070</v>
      </c>
      <c r="D459" s="3">
        <v>0</v>
      </c>
      <c r="E459" s="3">
        <v>0</v>
      </c>
      <c r="F459" s="206">
        <v>3056</v>
      </c>
      <c r="G459" s="206">
        <v>2877.4</v>
      </c>
      <c r="H459" s="206">
        <v>0</v>
      </c>
      <c r="I459" s="206">
        <v>0</v>
      </c>
      <c r="J459" s="11">
        <v>0</v>
      </c>
      <c r="K459" s="11">
        <v>0</v>
      </c>
      <c r="L459" s="3">
        <v>0</v>
      </c>
      <c r="M459" s="8">
        <v>0</v>
      </c>
      <c r="N459" s="75">
        <f t="shared" si="53"/>
        <v>3056</v>
      </c>
      <c r="O459" s="75">
        <f t="shared" si="54"/>
        <v>2877.4</v>
      </c>
      <c r="P459" s="324"/>
      <c r="Q459" s="324"/>
      <c r="R459" s="320"/>
      <c r="S459" s="412"/>
      <c r="T459" s="412"/>
      <c r="U459" s="560"/>
    </row>
    <row r="460" spans="2:21" ht="30.75" customHeight="1">
      <c r="B460" s="2" t="s">
        <v>656</v>
      </c>
      <c r="C460" s="2" t="s">
        <v>1071</v>
      </c>
      <c r="D460" s="3">
        <v>0</v>
      </c>
      <c r="E460" s="3">
        <v>0</v>
      </c>
      <c r="F460" s="206">
        <v>0</v>
      </c>
      <c r="G460" s="206">
        <v>0</v>
      </c>
      <c r="H460" s="206">
        <v>0</v>
      </c>
      <c r="I460" s="206">
        <v>0</v>
      </c>
      <c r="J460" s="3">
        <v>0</v>
      </c>
      <c r="K460" s="3">
        <v>0</v>
      </c>
      <c r="L460" s="3">
        <v>0</v>
      </c>
      <c r="M460" s="3">
        <v>0</v>
      </c>
      <c r="N460" s="75">
        <f t="shared" si="53"/>
        <v>0</v>
      </c>
      <c r="O460" s="75">
        <f t="shared" si="54"/>
        <v>0</v>
      </c>
      <c r="P460" s="324"/>
      <c r="Q460" s="324"/>
      <c r="R460" s="320"/>
      <c r="S460" s="412"/>
      <c r="T460" s="412"/>
      <c r="U460" s="560"/>
    </row>
    <row r="461" spans="2:21" ht="56.25" customHeight="1">
      <c r="B461" s="2" t="s">
        <v>658</v>
      </c>
      <c r="C461" s="22" t="s">
        <v>1072</v>
      </c>
      <c r="D461" s="3">
        <v>0</v>
      </c>
      <c r="E461" s="3">
        <v>0</v>
      </c>
      <c r="F461" s="206">
        <v>0</v>
      </c>
      <c r="G461" s="206">
        <v>0</v>
      </c>
      <c r="H461" s="206">
        <v>0</v>
      </c>
      <c r="I461" s="206">
        <v>0</v>
      </c>
      <c r="J461" s="3">
        <v>0</v>
      </c>
      <c r="K461" s="3">
        <v>0</v>
      </c>
      <c r="L461" s="3">
        <v>0</v>
      </c>
      <c r="M461" s="3">
        <v>0</v>
      </c>
      <c r="N461" s="75">
        <f>F461+H461+L461</f>
        <v>0</v>
      </c>
      <c r="O461" s="75">
        <f>G461+I461+M461</f>
        <v>0</v>
      </c>
      <c r="P461" s="409"/>
      <c r="Q461" s="409"/>
      <c r="R461" s="410"/>
      <c r="S461" s="413"/>
      <c r="T461" s="413"/>
      <c r="U461" s="560"/>
    </row>
    <row r="462" spans="2:21" ht="36" customHeight="1">
      <c r="B462" s="2" t="s">
        <v>660</v>
      </c>
      <c r="C462" s="22" t="s">
        <v>1073</v>
      </c>
      <c r="D462" s="21">
        <v>0</v>
      </c>
      <c r="E462" s="21">
        <v>0</v>
      </c>
      <c r="F462" s="206">
        <v>3056</v>
      </c>
      <c r="G462" s="206">
        <v>2877.4</v>
      </c>
      <c r="H462" s="206">
        <v>0</v>
      </c>
      <c r="I462" s="206">
        <v>0</v>
      </c>
      <c r="J462" s="11">
        <v>0</v>
      </c>
      <c r="K462" s="11">
        <v>0</v>
      </c>
      <c r="L462" s="21">
        <v>0</v>
      </c>
      <c r="M462" s="27">
        <v>0</v>
      </c>
      <c r="N462" s="75">
        <f t="shared" si="53"/>
        <v>3056</v>
      </c>
      <c r="O462" s="75">
        <f t="shared" si="54"/>
        <v>2877.4</v>
      </c>
      <c r="P462" s="409"/>
      <c r="Q462" s="409"/>
      <c r="R462" s="410"/>
      <c r="S462" s="413"/>
      <c r="T462" s="413"/>
      <c r="U462" s="560"/>
    </row>
    <row r="463" spans="2:21" ht="39" customHeight="1">
      <c r="B463" s="397" t="s">
        <v>559</v>
      </c>
      <c r="C463" s="397"/>
      <c r="D463" s="83">
        <f>D455</f>
        <v>0</v>
      </c>
      <c r="E463" s="83">
        <f>E455</f>
        <v>0</v>
      </c>
      <c r="F463" s="83">
        <f>F455</f>
        <v>3056</v>
      </c>
      <c r="G463" s="83">
        <f aca="true" t="shared" si="61" ref="G463:O463">G455</f>
        <v>2877.4</v>
      </c>
      <c r="H463" s="83">
        <f t="shared" si="61"/>
        <v>44984.399999999994</v>
      </c>
      <c r="I463" s="83">
        <f t="shared" si="61"/>
        <v>44073</v>
      </c>
      <c r="J463" s="83">
        <f t="shared" si="61"/>
        <v>0</v>
      </c>
      <c r="K463" s="83">
        <f t="shared" si="61"/>
        <v>0</v>
      </c>
      <c r="L463" s="83">
        <f t="shared" si="61"/>
        <v>0</v>
      </c>
      <c r="M463" s="83">
        <f t="shared" si="61"/>
        <v>0</v>
      </c>
      <c r="N463" s="83">
        <f t="shared" si="61"/>
        <v>48040.399999999994</v>
      </c>
      <c r="O463" s="83">
        <f t="shared" si="61"/>
        <v>46950.4</v>
      </c>
      <c r="P463" s="9"/>
      <c r="Q463" s="9"/>
      <c r="R463" s="9"/>
      <c r="S463" s="9"/>
      <c r="T463" s="9"/>
      <c r="U463" s="560"/>
    </row>
    <row r="464" spans="2:21" ht="27" customHeight="1">
      <c r="B464" s="369" t="s">
        <v>1422</v>
      </c>
      <c r="C464" s="370"/>
      <c r="D464" s="370"/>
      <c r="E464" s="370"/>
      <c r="F464" s="370"/>
      <c r="G464" s="370"/>
      <c r="H464" s="370"/>
      <c r="I464" s="370"/>
      <c r="J464" s="370"/>
      <c r="K464" s="370"/>
      <c r="L464" s="370"/>
      <c r="M464" s="370"/>
      <c r="N464" s="370"/>
      <c r="O464" s="370"/>
      <c r="P464" s="370"/>
      <c r="Q464" s="370"/>
      <c r="R464" s="370"/>
      <c r="S464" s="370"/>
      <c r="T464" s="371"/>
      <c r="U464" s="186"/>
    </row>
    <row r="465" spans="2:20" ht="27" customHeight="1">
      <c r="B465" s="347" t="s">
        <v>560</v>
      </c>
      <c r="C465" s="406"/>
      <c r="D465" s="406"/>
      <c r="E465" s="406"/>
      <c r="F465" s="406"/>
      <c r="G465" s="406"/>
      <c r="H465" s="406"/>
      <c r="I465" s="406"/>
      <c r="J465" s="406"/>
      <c r="K465" s="406"/>
      <c r="L465" s="406"/>
      <c r="M465" s="406"/>
      <c r="N465" s="406"/>
      <c r="O465" s="406"/>
      <c r="P465" s="406"/>
      <c r="Q465" s="406"/>
      <c r="R465" s="406"/>
      <c r="S465" s="406"/>
      <c r="T465" s="406"/>
    </row>
    <row r="466" spans="2:20" ht="25.5" customHeight="1">
      <c r="B466" s="15" t="s">
        <v>117</v>
      </c>
      <c r="C466" s="15" t="s">
        <v>561</v>
      </c>
      <c r="D466" s="36">
        <v>0</v>
      </c>
      <c r="E466" s="36">
        <v>0</v>
      </c>
      <c r="F466" s="36">
        <f>F467+F468+F469</f>
        <v>0</v>
      </c>
      <c r="G466" s="36">
        <f>G467+G468+G469</f>
        <v>0</v>
      </c>
      <c r="H466" s="207">
        <v>13960.2</v>
      </c>
      <c r="I466" s="207">
        <v>13960.2</v>
      </c>
      <c r="J466" s="36">
        <v>0</v>
      </c>
      <c r="K466" s="36">
        <v>0</v>
      </c>
      <c r="L466" s="207">
        <v>6038.7</v>
      </c>
      <c r="M466" s="207">
        <v>4759.4</v>
      </c>
      <c r="N466" s="36">
        <f>N467+N468+N469</f>
        <v>19998.9</v>
      </c>
      <c r="O466" s="36">
        <f>O467+O468+O469</f>
        <v>18719.6</v>
      </c>
      <c r="P466" s="50" t="s">
        <v>563</v>
      </c>
      <c r="Q466" s="50" t="s">
        <v>526</v>
      </c>
      <c r="R466" s="66" t="s">
        <v>564</v>
      </c>
      <c r="S466" s="66">
        <v>245</v>
      </c>
      <c r="T466" s="66">
        <v>0</v>
      </c>
    </row>
    <row r="467" spans="2:20" ht="39" customHeight="1">
      <c r="B467" s="2" t="s">
        <v>9</v>
      </c>
      <c r="C467" s="2" t="s">
        <v>492</v>
      </c>
      <c r="D467" s="3">
        <v>0</v>
      </c>
      <c r="E467" s="3">
        <v>0</v>
      </c>
      <c r="F467" s="3">
        <v>0</v>
      </c>
      <c r="G467" s="3">
        <v>0</v>
      </c>
      <c r="H467" s="206">
        <v>9919.7</v>
      </c>
      <c r="I467" s="206">
        <v>9919.7</v>
      </c>
      <c r="J467" s="3">
        <v>0</v>
      </c>
      <c r="K467" s="3">
        <v>0</v>
      </c>
      <c r="L467" s="206">
        <v>2219</v>
      </c>
      <c r="M467" s="206">
        <v>2204.9</v>
      </c>
      <c r="N467" s="75">
        <f t="shared" si="53"/>
        <v>12138.7</v>
      </c>
      <c r="O467" s="75">
        <f t="shared" si="54"/>
        <v>12124.6</v>
      </c>
      <c r="P467" s="323" t="s">
        <v>565</v>
      </c>
      <c r="Q467" s="323" t="s">
        <v>128</v>
      </c>
      <c r="R467" s="319" t="s">
        <v>166</v>
      </c>
      <c r="S467" s="319">
        <v>0</v>
      </c>
      <c r="T467" s="319">
        <v>0</v>
      </c>
    </row>
    <row r="468" spans="2:20" ht="26.25" customHeight="1">
      <c r="B468" s="2" t="s">
        <v>37</v>
      </c>
      <c r="C468" s="2" t="s">
        <v>493</v>
      </c>
      <c r="D468" s="3">
        <v>0</v>
      </c>
      <c r="E468" s="3">
        <v>0</v>
      </c>
      <c r="F468" s="3">
        <v>0</v>
      </c>
      <c r="G468" s="3">
        <v>0</v>
      </c>
      <c r="H468" s="206">
        <v>4040.5</v>
      </c>
      <c r="I468" s="206">
        <v>4040.5</v>
      </c>
      <c r="J468" s="3">
        <v>0</v>
      </c>
      <c r="K468" s="3">
        <v>0</v>
      </c>
      <c r="L468" s="206">
        <v>3819.7</v>
      </c>
      <c r="M468" s="206">
        <v>2554.5</v>
      </c>
      <c r="N468" s="75">
        <f t="shared" si="53"/>
        <v>7860.2</v>
      </c>
      <c r="O468" s="75">
        <f t="shared" si="54"/>
        <v>6595</v>
      </c>
      <c r="P468" s="324"/>
      <c r="Q468" s="324"/>
      <c r="R468" s="320"/>
      <c r="S468" s="320"/>
      <c r="T468" s="320"/>
    </row>
    <row r="469" spans="2:20" ht="24.75" customHeight="1">
      <c r="B469" s="2" t="s">
        <v>39</v>
      </c>
      <c r="C469" s="22" t="s">
        <v>494</v>
      </c>
      <c r="D469" s="3">
        <v>0</v>
      </c>
      <c r="E469" s="3">
        <v>0</v>
      </c>
      <c r="F469" s="3">
        <v>0</v>
      </c>
      <c r="G469" s="3">
        <v>0</v>
      </c>
      <c r="H469" s="206">
        <v>0</v>
      </c>
      <c r="I469" s="206">
        <v>0</v>
      </c>
      <c r="J469" s="3">
        <v>0</v>
      </c>
      <c r="K469" s="3">
        <v>0</v>
      </c>
      <c r="L469" s="206">
        <v>0</v>
      </c>
      <c r="M469" s="206">
        <v>0</v>
      </c>
      <c r="N469" s="75">
        <f t="shared" si="53"/>
        <v>0</v>
      </c>
      <c r="O469" s="75">
        <f t="shared" si="54"/>
        <v>0</v>
      </c>
      <c r="P469" s="324"/>
      <c r="Q469" s="324"/>
      <c r="R469" s="320"/>
      <c r="S469" s="320"/>
      <c r="T469" s="320"/>
    </row>
    <row r="470" spans="2:20" ht="30" customHeight="1">
      <c r="B470" s="93" t="s">
        <v>179</v>
      </c>
      <c r="C470" s="102" t="s">
        <v>1074</v>
      </c>
      <c r="D470" s="124">
        <v>0</v>
      </c>
      <c r="E470" s="3">
        <v>0</v>
      </c>
      <c r="F470" s="3">
        <v>0</v>
      </c>
      <c r="G470" s="3">
        <v>0</v>
      </c>
      <c r="H470" s="206">
        <v>0</v>
      </c>
      <c r="I470" s="206">
        <v>0</v>
      </c>
      <c r="J470" s="3">
        <v>0</v>
      </c>
      <c r="K470" s="3">
        <v>0</v>
      </c>
      <c r="L470" s="206">
        <v>0</v>
      </c>
      <c r="M470" s="206">
        <v>0</v>
      </c>
      <c r="N470" s="75">
        <f aca="true" t="shared" si="62" ref="N470:O473">F470+H470+L470</f>
        <v>0</v>
      </c>
      <c r="O470" s="75">
        <f t="shared" si="62"/>
        <v>0</v>
      </c>
      <c r="P470" s="190"/>
      <c r="Q470" s="190"/>
      <c r="R470" s="191"/>
      <c r="S470" s="191"/>
      <c r="T470" s="191"/>
    </row>
    <row r="471" spans="2:20" ht="30" customHeight="1">
      <c r="B471" s="122" t="s">
        <v>119</v>
      </c>
      <c r="C471" s="37" t="s">
        <v>1075</v>
      </c>
      <c r="D471" s="126">
        <v>0</v>
      </c>
      <c r="E471" s="19">
        <v>0</v>
      </c>
      <c r="F471" s="19">
        <v>0</v>
      </c>
      <c r="G471" s="19">
        <v>0</v>
      </c>
      <c r="H471" s="207">
        <v>11229.5</v>
      </c>
      <c r="I471" s="207">
        <v>11129.2</v>
      </c>
      <c r="J471" s="19">
        <v>0</v>
      </c>
      <c r="K471" s="19">
        <v>0</v>
      </c>
      <c r="L471" s="207">
        <v>0</v>
      </c>
      <c r="M471" s="207">
        <v>0</v>
      </c>
      <c r="N471" s="110">
        <f t="shared" si="62"/>
        <v>11229.5</v>
      </c>
      <c r="O471" s="110">
        <f t="shared" si="62"/>
        <v>11129.2</v>
      </c>
      <c r="P471" s="190"/>
      <c r="Q471" s="190"/>
      <c r="R471" s="191"/>
      <c r="S471" s="191"/>
      <c r="T471" s="191"/>
    </row>
    <row r="472" spans="2:20" ht="75" customHeight="1">
      <c r="B472" s="93" t="s">
        <v>11</v>
      </c>
      <c r="C472" s="102" t="s">
        <v>1076</v>
      </c>
      <c r="D472" s="124">
        <v>0</v>
      </c>
      <c r="E472" s="3">
        <v>0</v>
      </c>
      <c r="F472" s="3">
        <v>0</v>
      </c>
      <c r="G472" s="3">
        <v>0</v>
      </c>
      <c r="H472" s="206">
        <v>10793</v>
      </c>
      <c r="I472" s="206">
        <v>10745.2</v>
      </c>
      <c r="J472" s="3">
        <v>0</v>
      </c>
      <c r="K472" s="3">
        <v>0</v>
      </c>
      <c r="L472" s="206">
        <v>0</v>
      </c>
      <c r="M472" s="206">
        <v>0</v>
      </c>
      <c r="N472" s="75">
        <f t="shared" si="62"/>
        <v>10793</v>
      </c>
      <c r="O472" s="75">
        <f t="shared" si="62"/>
        <v>10745.2</v>
      </c>
      <c r="P472" s="190"/>
      <c r="Q472" s="190"/>
      <c r="R472" s="191"/>
      <c r="S472" s="191"/>
      <c r="T472" s="191"/>
    </row>
    <row r="473" spans="2:20" ht="35.25" customHeight="1">
      <c r="B473" s="93" t="s">
        <v>13</v>
      </c>
      <c r="C473" s="102" t="s">
        <v>1077</v>
      </c>
      <c r="D473" s="124">
        <v>0</v>
      </c>
      <c r="E473" s="3">
        <v>0</v>
      </c>
      <c r="F473" s="3">
        <v>0</v>
      </c>
      <c r="G473" s="3">
        <v>0</v>
      </c>
      <c r="H473" s="206">
        <v>436.5</v>
      </c>
      <c r="I473" s="206">
        <v>384</v>
      </c>
      <c r="J473" s="3">
        <v>0</v>
      </c>
      <c r="K473" s="3">
        <v>0</v>
      </c>
      <c r="L473" s="206">
        <v>0</v>
      </c>
      <c r="M473" s="206">
        <v>0</v>
      </c>
      <c r="N473" s="75">
        <f t="shared" si="62"/>
        <v>436.5</v>
      </c>
      <c r="O473" s="75">
        <f t="shared" si="62"/>
        <v>384</v>
      </c>
      <c r="P473" s="190"/>
      <c r="Q473" s="190"/>
      <c r="R473" s="191"/>
      <c r="S473" s="191"/>
      <c r="T473" s="191"/>
    </row>
    <row r="474" spans="2:20" ht="30" customHeight="1">
      <c r="B474" s="397" t="s">
        <v>562</v>
      </c>
      <c r="C474" s="397"/>
      <c r="D474" s="83">
        <f>D466+D471</f>
        <v>0</v>
      </c>
      <c r="E474" s="83">
        <f aca="true" t="shared" si="63" ref="E474:O474">E466+E471</f>
        <v>0</v>
      </c>
      <c r="F474" s="83">
        <f t="shared" si="63"/>
        <v>0</v>
      </c>
      <c r="G474" s="83">
        <f t="shared" si="63"/>
        <v>0</v>
      </c>
      <c r="H474" s="83">
        <f t="shared" si="63"/>
        <v>25189.7</v>
      </c>
      <c r="I474" s="83">
        <f t="shared" si="63"/>
        <v>25089.4</v>
      </c>
      <c r="J474" s="83">
        <f t="shared" si="63"/>
        <v>0</v>
      </c>
      <c r="K474" s="83">
        <f t="shared" si="63"/>
        <v>0</v>
      </c>
      <c r="L474" s="83">
        <f t="shared" si="63"/>
        <v>6038.7</v>
      </c>
      <c r="M474" s="83">
        <f t="shared" si="63"/>
        <v>4759.4</v>
      </c>
      <c r="N474" s="83">
        <f t="shared" si="63"/>
        <v>31228.4</v>
      </c>
      <c r="O474" s="83">
        <f t="shared" si="63"/>
        <v>29848.8</v>
      </c>
      <c r="P474" s="9"/>
      <c r="Q474" s="9"/>
      <c r="R474" s="9"/>
      <c r="S474" s="9"/>
      <c r="T474" s="9"/>
    </row>
    <row r="475" spans="2:20" ht="21" customHeight="1">
      <c r="B475" s="307" t="s">
        <v>1423</v>
      </c>
      <c r="C475" s="308"/>
      <c r="D475" s="308"/>
      <c r="E475" s="308"/>
      <c r="F475" s="308"/>
      <c r="G475" s="308"/>
      <c r="H475" s="308"/>
      <c r="I475" s="308"/>
      <c r="J475" s="308"/>
      <c r="K475" s="308"/>
      <c r="L475" s="308"/>
      <c r="M475" s="308"/>
      <c r="N475" s="308"/>
      <c r="O475" s="308"/>
      <c r="P475" s="308"/>
      <c r="Q475" s="308"/>
      <c r="R475" s="308"/>
      <c r="S475" s="308"/>
      <c r="T475" s="309"/>
    </row>
    <row r="476" spans="2:20" ht="31.5" customHeight="1">
      <c r="B476" s="420" t="s">
        <v>104</v>
      </c>
      <c r="C476" s="421"/>
      <c r="D476" s="171">
        <f aca="true" t="shared" si="64" ref="D476:I476">D329+D363+D378+D408+D417+D440+D452+D463+D474</f>
        <v>0</v>
      </c>
      <c r="E476" s="171">
        <f t="shared" si="64"/>
        <v>0</v>
      </c>
      <c r="F476" s="171">
        <f t="shared" si="64"/>
        <v>15418</v>
      </c>
      <c r="G476" s="171">
        <f t="shared" si="64"/>
        <v>14952.64</v>
      </c>
      <c r="H476" s="171">
        <f t="shared" si="64"/>
        <v>91310.09</v>
      </c>
      <c r="I476" s="171">
        <f t="shared" si="64"/>
        <v>89724.11000000002</v>
      </c>
      <c r="J476" s="171">
        <v>0</v>
      </c>
      <c r="K476" s="171">
        <v>0</v>
      </c>
      <c r="L476" s="171">
        <f>L329+L363+L378+L408+L417+L440+L452+L463+L474</f>
        <v>6482.53</v>
      </c>
      <c r="M476" s="171">
        <f>M329+M363+M378+M408+M417+M440+M452+M463+M474</f>
        <v>5197.23</v>
      </c>
      <c r="N476" s="171">
        <f>N329+N363+N378+N408+N417+N440+N452+N463+N474</f>
        <v>113210.62</v>
      </c>
      <c r="O476" s="171">
        <f>O329+O363+O378+O408+O417+O440+O452+O463+O474</f>
        <v>109873.98</v>
      </c>
      <c r="P476" s="297"/>
      <c r="Q476" s="297"/>
      <c r="R476" s="297"/>
      <c r="S476" s="297"/>
      <c r="T476" s="297"/>
    </row>
    <row r="477" spans="2:20" ht="24.75" customHeight="1">
      <c r="B477" s="307" t="s">
        <v>1428</v>
      </c>
      <c r="C477" s="308"/>
      <c r="D477" s="308"/>
      <c r="E477" s="308"/>
      <c r="F477" s="308"/>
      <c r="G477" s="308"/>
      <c r="H477" s="308"/>
      <c r="I477" s="308"/>
      <c r="J477" s="308"/>
      <c r="K477" s="308"/>
      <c r="L477" s="308"/>
      <c r="M477" s="308"/>
      <c r="N477" s="308"/>
      <c r="O477" s="308"/>
      <c r="P477" s="308"/>
      <c r="Q477" s="308"/>
      <c r="R477" s="308"/>
      <c r="S477" s="308"/>
      <c r="T477" s="309"/>
    </row>
    <row r="478" spans="2:20" ht="24.75" customHeight="1">
      <c r="B478" s="390" t="s">
        <v>0</v>
      </c>
      <c r="C478" s="390" t="s">
        <v>1</v>
      </c>
      <c r="D478" s="385" t="s">
        <v>228</v>
      </c>
      <c r="E478" s="386"/>
      <c r="F478" s="356" t="s">
        <v>105</v>
      </c>
      <c r="G478" s="357"/>
      <c r="H478" s="317" t="s">
        <v>108</v>
      </c>
      <c r="I478" s="318"/>
      <c r="J478" s="393" t="s">
        <v>676</v>
      </c>
      <c r="K478" s="394"/>
      <c r="L478" s="317" t="s">
        <v>109</v>
      </c>
      <c r="M478" s="318"/>
      <c r="N478" s="317" t="s">
        <v>147</v>
      </c>
      <c r="O478" s="318"/>
      <c r="P478" s="321" t="s">
        <v>110</v>
      </c>
      <c r="Q478" s="321" t="s">
        <v>111</v>
      </c>
      <c r="R478" s="321" t="s">
        <v>112</v>
      </c>
      <c r="S478" s="321" t="s">
        <v>113</v>
      </c>
      <c r="T478" s="321" t="s">
        <v>114</v>
      </c>
    </row>
    <row r="479" spans="2:20" ht="41.25" customHeight="1">
      <c r="B479" s="391"/>
      <c r="C479" s="392"/>
      <c r="D479" s="6" t="s">
        <v>2</v>
      </c>
      <c r="E479" s="6" t="s">
        <v>3</v>
      </c>
      <c r="F479" s="5" t="s">
        <v>2</v>
      </c>
      <c r="G479" s="7" t="s">
        <v>3</v>
      </c>
      <c r="H479" s="6" t="s">
        <v>2</v>
      </c>
      <c r="I479" s="6" t="s">
        <v>3</v>
      </c>
      <c r="J479" s="6" t="s">
        <v>2</v>
      </c>
      <c r="K479" s="6" t="s">
        <v>3</v>
      </c>
      <c r="L479" s="6" t="s">
        <v>2</v>
      </c>
      <c r="M479" s="6" t="s">
        <v>3</v>
      </c>
      <c r="N479" s="6" t="s">
        <v>2</v>
      </c>
      <c r="O479" s="6" t="s">
        <v>3</v>
      </c>
      <c r="P479" s="322"/>
      <c r="Q479" s="322"/>
      <c r="R479" s="322"/>
      <c r="S479" s="322"/>
      <c r="T479" s="322"/>
    </row>
    <row r="480" spans="2:20" ht="57.75" customHeight="1">
      <c r="B480" s="13" t="s">
        <v>4</v>
      </c>
      <c r="C480" s="13" t="s">
        <v>5</v>
      </c>
      <c r="D480" s="13" t="s">
        <v>6</v>
      </c>
      <c r="E480" s="13" t="s">
        <v>367</v>
      </c>
      <c r="F480" s="13" t="s">
        <v>7</v>
      </c>
      <c r="G480" s="13" t="s">
        <v>8</v>
      </c>
      <c r="H480" s="13" t="s">
        <v>566</v>
      </c>
      <c r="I480" s="13" t="s">
        <v>567</v>
      </c>
      <c r="J480" s="13" t="s">
        <v>106</v>
      </c>
      <c r="K480" s="13" t="s">
        <v>568</v>
      </c>
      <c r="L480" s="13" t="s">
        <v>106</v>
      </c>
      <c r="M480" s="13" t="s">
        <v>568</v>
      </c>
      <c r="N480" s="13" t="s">
        <v>569</v>
      </c>
      <c r="O480" s="13" t="s">
        <v>107</v>
      </c>
      <c r="P480" s="13" t="s">
        <v>570</v>
      </c>
      <c r="Q480" s="13" t="s">
        <v>571</v>
      </c>
      <c r="R480" s="13" t="s">
        <v>502</v>
      </c>
      <c r="S480" s="13" t="s">
        <v>572</v>
      </c>
      <c r="T480" s="13" t="s">
        <v>573</v>
      </c>
    </row>
    <row r="481" spans="2:20" ht="14.25" customHeight="1">
      <c r="B481" s="347" t="s">
        <v>574</v>
      </c>
      <c r="C481" s="375"/>
      <c r="D481" s="375"/>
      <c r="E481" s="375"/>
      <c r="F481" s="375"/>
      <c r="G481" s="375"/>
      <c r="H481" s="375"/>
      <c r="I481" s="375"/>
      <c r="J481" s="375"/>
      <c r="K481" s="375"/>
      <c r="L481" s="375"/>
      <c r="M481" s="375"/>
      <c r="N481" s="375"/>
      <c r="O481" s="375"/>
      <c r="P481" s="375"/>
      <c r="Q481" s="375"/>
      <c r="R481" s="375"/>
      <c r="S481" s="375"/>
      <c r="T481" s="375"/>
    </row>
    <row r="482" spans="2:20" ht="30.75" customHeight="1">
      <c r="B482" s="347" t="s">
        <v>575</v>
      </c>
      <c r="C482" s="375"/>
      <c r="D482" s="375"/>
      <c r="E482" s="375"/>
      <c r="F482" s="375"/>
      <c r="G482" s="375"/>
      <c r="H482" s="375"/>
      <c r="I482" s="375"/>
      <c r="J482" s="375"/>
      <c r="K482" s="375"/>
      <c r="L482" s="375"/>
      <c r="M482" s="375"/>
      <c r="N482" s="375"/>
      <c r="O482" s="375"/>
      <c r="P482" s="375"/>
      <c r="Q482" s="375"/>
      <c r="R482" s="375"/>
      <c r="S482" s="375"/>
      <c r="T482" s="375"/>
    </row>
    <row r="483" spans="2:21" ht="24.75" customHeight="1">
      <c r="B483" s="18" t="s">
        <v>117</v>
      </c>
      <c r="C483" s="18" t="s">
        <v>592</v>
      </c>
      <c r="D483" s="36">
        <v>0</v>
      </c>
      <c r="E483" s="36">
        <v>0</v>
      </c>
      <c r="F483" s="36">
        <f>F484+F485+F486+F487+F488+F489+F490+F491+F492</f>
        <v>0</v>
      </c>
      <c r="G483" s="36">
        <f aca="true" t="shared" si="65" ref="G483:O483">G484+G485+G486+G487+G488+G489+G490+G491+G492</f>
        <v>0</v>
      </c>
      <c r="H483" s="36">
        <f t="shared" si="65"/>
        <v>0</v>
      </c>
      <c r="I483" s="36">
        <f t="shared" si="65"/>
        <v>0</v>
      </c>
      <c r="J483" s="36">
        <v>0</v>
      </c>
      <c r="K483" s="36">
        <v>0</v>
      </c>
      <c r="L483" s="36">
        <f t="shared" si="65"/>
        <v>0</v>
      </c>
      <c r="M483" s="36">
        <f t="shared" si="65"/>
        <v>0</v>
      </c>
      <c r="N483" s="36">
        <f t="shared" si="65"/>
        <v>0</v>
      </c>
      <c r="O483" s="36">
        <f t="shared" si="65"/>
        <v>0</v>
      </c>
      <c r="P483" s="48" t="s">
        <v>593</v>
      </c>
      <c r="Q483" s="48" t="s">
        <v>594</v>
      </c>
      <c r="R483" s="49">
        <v>100</v>
      </c>
      <c r="S483" s="49">
        <v>103.1</v>
      </c>
      <c r="T483" s="49">
        <v>102.3</v>
      </c>
      <c r="U483" s="292"/>
    </row>
    <row r="484" spans="2:21" ht="34.5" customHeight="1">
      <c r="B484" s="2" t="s">
        <v>9</v>
      </c>
      <c r="C484" s="2" t="s">
        <v>576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8">
        <v>0</v>
      </c>
      <c r="N484" s="61">
        <f aca="true" t="shared" si="66" ref="N484:N492">F484+H484+L484</f>
        <v>0</v>
      </c>
      <c r="O484" s="61">
        <f aca="true" t="shared" si="67" ref="O484:O492">G484+I484+M484</f>
        <v>0</v>
      </c>
      <c r="P484" s="48" t="s">
        <v>595</v>
      </c>
      <c r="Q484" s="48" t="s">
        <v>594</v>
      </c>
      <c r="R484" s="49">
        <v>100</v>
      </c>
      <c r="S484" s="49">
        <v>101.9</v>
      </c>
      <c r="T484" s="49">
        <v>120.3</v>
      </c>
      <c r="U484" s="292"/>
    </row>
    <row r="485" spans="2:21" ht="34.5" customHeight="1">
      <c r="B485" s="2" t="s">
        <v>37</v>
      </c>
      <c r="C485" s="2" t="s">
        <v>577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8">
        <v>0</v>
      </c>
      <c r="N485" s="61">
        <f t="shared" si="66"/>
        <v>0</v>
      </c>
      <c r="O485" s="61">
        <f t="shared" si="67"/>
        <v>0</v>
      </c>
      <c r="P485" s="48" t="s">
        <v>596</v>
      </c>
      <c r="Q485" s="48" t="s">
        <v>594</v>
      </c>
      <c r="R485" s="49">
        <v>100</v>
      </c>
      <c r="S485" s="49">
        <v>103.7</v>
      </c>
      <c r="T485" s="49">
        <v>97.7</v>
      </c>
      <c r="U485" s="292"/>
    </row>
    <row r="486" spans="2:21" ht="27" customHeight="1">
      <c r="B486" s="2" t="s">
        <v>39</v>
      </c>
      <c r="C486" s="2" t="s">
        <v>578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8">
        <v>0</v>
      </c>
      <c r="N486" s="61">
        <f t="shared" si="66"/>
        <v>0</v>
      </c>
      <c r="O486" s="61">
        <f t="shared" si="67"/>
        <v>0</v>
      </c>
      <c r="P486" s="48" t="s">
        <v>597</v>
      </c>
      <c r="Q486" s="48" t="s">
        <v>598</v>
      </c>
      <c r="R486" s="49">
        <v>50</v>
      </c>
      <c r="S486" s="49">
        <v>75</v>
      </c>
      <c r="T486" s="49">
        <v>75</v>
      </c>
      <c r="U486" s="292"/>
    </row>
    <row r="487" spans="2:21" ht="37.5" customHeight="1">
      <c r="B487" s="2" t="s">
        <v>179</v>
      </c>
      <c r="C487" s="2" t="s">
        <v>579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8">
        <v>0</v>
      </c>
      <c r="N487" s="61">
        <f t="shared" si="66"/>
        <v>0</v>
      </c>
      <c r="O487" s="61">
        <f t="shared" si="67"/>
        <v>0</v>
      </c>
      <c r="P487" s="48" t="s">
        <v>599</v>
      </c>
      <c r="Q487" s="48" t="s">
        <v>362</v>
      </c>
      <c r="R487" s="49">
        <v>251</v>
      </c>
      <c r="S487" s="49">
        <v>50</v>
      </c>
      <c r="T487" s="49">
        <v>93.4</v>
      </c>
      <c r="U487" s="245"/>
    </row>
    <row r="488" spans="2:21" ht="17.25" customHeight="1">
      <c r="B488" s="2" t="s">
        <v>181</v>
      </c>
      <c r="C488" s="2" t="s">
        <v>580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8">
        <v>0</v>
      </c>
      <c r="N488" s="61">
        <f t="shared" si="66"/>
        <v>0</v>
      </c>
      <c r="O488" s="61">
        <f t="shared" si="67"/>
        <v>0</v>
      </c>
      <c r="P488" s="48" t="s">
        <v>600</v>
      </c>
      <c r="Q488" s="48" t="s">
        <v>387</v>
      </c>
      <c r="R488" s="49" t="s">
        <v>166</v>
      </c>
      <c r="S488" s="49">
        <v>0</v>
      </c>
      <c r="T488" s="49">
        <v>0</v>
      </c>
      <c r="U488" s="245"/>
    </row>
    <row r="489" spans="2:21" ht="23.25" customHeight="1">
      <c r="B489" s="2" t="s">
        <v>183</v>
      </c>
      <c r="C489" s="2" t="s">
        <v>581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8">
        <v>0</v>
      </c>
      <c r="N489" s="61">
        <f t="shared" si="66"/>
        <v>0</v>
      </c>
      <c r="O489" s="61">
        <f t="shared" si="67"/>
        <v>0</v>
      </c>
      <c r="P489" s="48" t="s">
        <v>601</v>
      </c>
      <c r="Q489" s="48" t="s">
        <v>362</v>
      </c>
      <c r="R489" s="49">
        <v>0</v>
      </c>
      <c r="S489" s="49">
        <v>50</v>
      </c>
      <c r="T489" s="49">
        <v>93.4</v>
      </c>
      <c r="U489" s="245"/>
    </row>
    <row r="490" spans="2:21" ht="66.75" customHeight="1">
      <c r="B490" s="2" t="s">
        <v>333</v>
      </c>
      <c r="C490" s="2" t="s">
        <v>582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8">
        <v>0</v>
      </c>
      <c r="N490" s="61">
        <f t="shared" si="66"/>
        <v>0</v>
      </c>
      <c r="O490" s="61">
        <f t="shared" si="67"/>
        <v>0</v>
      </c>
      <c r="P490" s="48" t="s">
        <v>602</v>
      </c>
      <c r="Q490" s="48" t="s">
        <v>603</v>
      </c>
      <c r="R490" s="49">
        <v>5760</v>
      </c>
      <c r="S490" s="49">
        <v>7600</v>
      </c>
      <c r="T490" s="49">
        <v>8447</v>
      </c>
      <c r="U490" s="245"/>
    </row>
    <row r="491" spans="2:21" ht="35.25" customHeight="1">
      <c r="B491" s="2" t="s">
        <v>335</v>
      </c>
      <c r="C491" s="2" t="s">
        <v>583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8">
        <v>0</v>
      </c>
      <c r="N491" s="61">
        <f t="shared" si="66"/>
        <v>0</v>
      </c>
      <c r="O491" s="61">
        <f t="shared" si="67"/>
        <v>0</v>
      </c>
      <c r="P491" s="48" t="s">
        <v>604</v>
      </c>
      <c r="Q491" s="48" t="s">
        <v>603</v>
      </c>
      <c r="R491" s="49">
        <v>13341</v>
      </c>
      <c r="S491" s="49">
        <v>14629</v>
      </c>
      <c r="T491" s="49">
        <v>13000</v>
      </c>
      <c r="U491" s="245"/>
    </row>
    <row r="492" spans="2:21" ht="14.25" customHeight="1">
      <c r="B492" s="403" t="s">
        <v>337</v>
      </c>
      <c r="C492" s="403" t="s">
        <v>584</v>
      </c>
      <c r="D492" s="400">
        <v>0</v>
      </c>
      <c r="E492" s="400">
        <v>0</v>
      </c>
      <c r="F492" s="400">
        <v>0</v>
      </c>
      <c r="G492" s="400">
        <v>0</v>
      </c>
      <c r="H492" s="400">
        <v>0</v>
      </c>
      <c r="I492" s="400">
        <v>0</v>
      </c>
      <c r="J492" s="21">
        <v>0</v>
      </c>
      <c r="K492" s="21">
        <v>0</v>
      </c>
      <c r="L492" s="400">
        <v>0</v>
      </c>
      <c r="M492" s="400">
        <v>0</v>
      </c>
      <c r="N492" s="400">
        <f t="shared" si="66"/>
        <v>0</v>
      </c>
      <c r="O492" s="400">
        <f t="shared" si="67"/>
        <v>0</v>
      </c>
      <c r="P492" s="48" t="s">
        <v>605</v>
      </c>
      <c r="Q492" s="48" t="s">
        <v>603</v>
      </c>
      <c r="R492" s="49">
        <v>2070</v>
      </c>
      <c r="S492" s="49">
        <v>3706</v>
      </c>
      <c r="T492" s="49">
        <v>3500</v>
      </c>
      <c r="U492" s="245"/>
    </row>
    <row r="493" spans="2:21" ht="14.25" customHeight="1">
      <c r="B493" s="404"/>
      <c r="C493" s="404"/>
      <c r="D493" s="401"/>
      <c r="E493" s="401"/>
      <c r="F493" s="401"/>
      <c r="G493" s="401"/>
      <c r="H493" s="401"/>
      <c r="I493" s="401"/>
      <c r="J493" s="115"/>
      <c r="K493" s="115"/>
      <c r="L493" s="401"/>
      <c r="M493" s="401"/>
      <c r="N493" s="401"/>
      <c r="O493" s="401"/>
      <c r="P493" s="48" t="s">
        <v>606</v>
      </c>
      <c r="Q493" s="48" t="s">
        <v>603</v>
      </c>
      <c r="R493" s="49">
        <v>756</v>
      </c>
      <c r="S493" s="49">
        <v>827</v>
      </c>
      <c r="T493" s="49">
        <v>887.4</v>
      </c>
      <c r="U493" s="245"/>
    </row>
    <row r="494" spans="2:21" ht="14.25" customHeight="1">
      <c r="B494" s="404"/>
      <c r="C494" s="404"/>
      <c r="D494" s="401"/>
      <c r="E494" s="401"/>
      <c r="F494" s="401"/>
      <c r="G494" s="401"/>
      <c r="H494" s="401"/>
      <c r="I494" s="401"/>
      <c r="J494" s="115"/>
      <c r="K494" s="115"/>
      <c r="L494" s="401"/>
      <c r="M494" s="401"/>
      <c r="N494" s="401"/>
      <c r="O494" s="401"/>
      <c r="P494" s="48" t="s">
        <v>607</v>
      </c>
      <c r="Q494" s="48" t="s">
        <v>603</v>
      </c>
      <c r="R494" s="49">
        <v>22154</v>
      </c>
      <c r="S494" s="49">
        <v>30954</v>
      </c>
      <c r="T494" s="49">
        <v>20772</v>
      </c>
      <c r="U494" s="245"/>
    </row>
    <row r="495" spans="2:21" ht="14.25" customHeight="1">
      <c r="B495" s="404"/>
      <c r="C495" s="404"/>
      <c r="D495" s="401"/>
      <c r="E495" s="401"/>
      <c r="F495" s="401"/>
      <c r="G495" s="401"/>
      <c r="H495" s="401"/>
      <c r="I495" s="401"/>
      <c r="J495" s="115"/>
      <c r="K495" s="115"/>
      <c r="L495" s="401"/>
      <c r="M495" s="401"/>
      <c r="N495" s="401"/>
      <c r="O495" s="401"/>
      <c r="P495" s="48" t="s">
        <v>608</v>
      </c>
      <c r="Q495" s="48" t="s">
        <v>609</v>
      </c>
      <c r="R495" s="49">
        <v>1340</v>
      </c>
      <c r="S495" s="49">
        <v>1360</v>
      </c>
      <c r="T495" s="49">
        <v>1400</v>
      </c>
      <c r="U495" s="245"/>
    </row>
    <row r="496" spans="2:21" ht="14.25" customHeight="1">
      <c r="B496" s="404"/>
      <c r="C496" s="404"/>
      <c r="D496" s="401"/>
      <c r="E496" s="401"/>
      <c r="F496" s="401"/>
      <c r="G496" s="401"/>
      <c r="H496" s="401"/>
      <c r="I496" s="401"/>
      <c r="J496" s="115"/>
      <c r="K496" s="115"/>
      <c r="L496" s="401"/>
      <c r="M496" s="401"/>
      <c r="N496" s="401"/>
      <c r="O496" s="401"/>
      <c r="P496" s="48" t="s">
        <v>610</v>
      </c>
      <c r="Q496" s="48" t="s">
        <v>603</v>
      </c>
      <c r="R496" s="49">
        <v>20825</v>
      </c>
      <c r="S496" s="49">
        <v>29097</v>
      </c>
      <c r="T496" s="49">
        <v>22430</v>
      </c>
      <c r="U496" s="245"/>
    </row>
    <row r="497" spans="2:21" ht="27" customHeight="1">
      <c r="B497" s="404"/>
      <c r="C497" s="404"/>
      <c r="D497" s="401"/>
      <c r="E497" s="401"/>
      <c r="F497" s="401"/>
      <c r="G497" s="401"/>
      <c r="H497" s="401"/>
      <c r="I497" s="401"/>
      <c r="J497" s="115"/>
      <c r="K497" s="115"/>
      <c r="L497" s="401"/>
      <c r="M497" s="401"/>
      <c r="N497" s="401"/>
      <c r="O497" s="401"/>
      <c r="P497" s="48" t="s">
        <v>611</v>
      </c>
      <c r="Q497" s="48" t="s">
        <v>603</v>
      </c>
      <c r="R497" s="49">
        <v>750</v>
      </c>
      <c r="S497" s="49">
        <v>1170</v>
      </c>
      <c r="T497" s="49">
        <v>625.6</v>
      </c>
      <c r="U497" s="245"/>
    </row>
    <row r="498" spans="2:21" ht="24" customHeight="1">
      <c r="B498" s="404"/>
      <c r="C498" s="404"/>
      <c r="D498" s="401"/>
      <c r="E498" s="401"/>
      <c r="F498" s="401"/>
      <c r="G498" s="401"/>
      <c r="H498" s="401"/>
      <c r="I498" s="401"/>
      <c r="J498" s="115"/>
      <c r="K498" s="115"/>
      <c r="L498" s="401"/>
      <c r="M498" s="401"/>
      <c r="N498" s="401"/>
      <c r="O498" s="401"/>
      <c r="P498" s="48" t="s">
        <v>612</v>
      </c>
      <c r="Q498" s="48" t="s">
        <v>526</v>
      </c>
      <c r="R498" s="49">
        <v>0</v>
      </c>
      <c r="S498" s="49">
        <v>100</v>
      </c>
      <c r="T498" s="49">
        <v>0</v>
      </c>
      <c r="U498" s="245"/>
    </row>
    <row r="499" spans="2:21" ht="11.25" customHeight="1">
      <c r="B499" s="404"/>
      <c r="C499" s="404"/>
      <c r="D499" s="401"/>
      <c r="E499" s="401"/>
      <c r="F499" s="401"/>
      <c r="G499" s="401"/>
      <c r="H499" s="401"/>
      <c r="I499" s="401"/>
      <c r="J499" s="115"/>
      <c r="K499" s="115"/>
      <c r="L499" s="401"/>
      <c r="M499" s="401"/>
      <c r="N499" s="401"/>
      <c r="O499" s="401"/>
      <c r="P499" s="48" t="s">
        <v>613</v>
      </c>
      <c r="Q499" s="48" t="s">
        <v>526</v>
      </c>
      <c r="R499" s="49">
        <v>0</v>
      </c>
      <c r="S499" s="49">
        <v>100</v>
      </c>
      <c r="T499" s="49">
        <v>0</v>
      </c>
      <c r="U499" s="245"/>
    </row>
    <row r="500" spans="2:21" ht="14.25" customHeight="1">
      <c r="B500" s="404"/>
      <c r="C500" s="404"/>
      <c r="D500" s="401"/>
      <c r="E500" s="401"/>
      <c r="F500" s="401"/>
      <c r="G500" s="401"/>
      <c r="H500" s="401"/>
      <c r="I500" s="401"/>
      <c r="J500" s="115"/>
      <c r="K500" s="115"/>
      <c r="L500" s="401"/>
      <c r="M500" s="401"/>
      <c r="N500" s="401"/>
      <c r="O500" s="401"/>
      <c r="P500" s="48" t="s">
        <v>614</v>
      </c>
      <c r="Q500" s="48" t="s">
        <v>128</v>
      </c>
      <c r="R500" s="49">
        <v>83.6</v>
      </c>
      <c r="S500" s="49">
        <v>90</v>
      </c>
      <c r="T500" s="49">
        <v>88.7</v>
      </c>
      <c r="U500" s="245"/>
    </row>
    <row r="501" spans="2:21" ht="26.25" customHeight="1">
      <c r="B501" s="404"/>
      <c r="C501" s="404"/>
      <c r="D501" s="401"/>
      <c r="E501" s="401"/>
      <c r="F501" s="401"/>
      <c r="G501" s="401"/>
      <c r="H501" s="401"/>
      <c r="I501" s="401"/>
      <c r="J501" s="115"/>
      <c r="K501" s="115"/>
      <c r="L501" s="401"/>
      <c r="M501" s="401"/>
      <c r="N501" s="401"/>
      <c r="O501" s="401"/>
      <c r="P501" s="48" t="s">
        <v>616</v>
      </c>
      <c r="Q501" s="48" t="s">
        <v>617</v>
      </c>
      <c r="R501" s="49">
        <v>13.6</v>
      </c>
      <c r="S501" s="49">
        <v>19.3</v>
      </c>
      <c r="T501" s="49">
        <v>23</v>
      </c>
      <c r="U501" s="245"/>
    </row>
    <row r="502" spans="2:21" ht="51" customHeight="1">
      <c r="B502" s="404"/>
      <c r="C502" s="404"/>
      <c r="D502" s="401"/>
      <c r="E502" s="401"/>
      <c r="F502" s="401"/>
      <c r="G502" s="401"/>
      <c r="H502" s="401"/>
      <c r="I502" s="401"/>
      <c r="J502" s="115"/>
      <c r="K502" s="115"/>
      <c r="L502" s="401"/>
      <c r="M502" s="401"/>
      <c r="N502" s="401"/>
      <c r="O502" s="401"/>
      <c r="P502" s="48" t="s">
        <v>618</v>
      </c>
      <c r="Q502" s="48" t="s">
        <v>526</v>
      </c>
      <c r="R502" s="49">
        <v>437</v>
      </c>
      <c r="S502" s="49">
        <v>330</v>
      </c>
      <c r="T502" s="49">
        <v>400</v>
      </c>
      <c r="U502" s="245"/>
    </row>
    <row r="503" spans="2:21" ht="21" customHeight="1">
      <c r="B503" s="404"/>
      <c r="C503" s="404"/>
      <c r="D503" s="401"/>
      <c r="E503" s="401"/>
      <c r="F503" s="401"/>
      <c r="G503" s="401"/>
      <c r="H503" s="401"/>
      <c r="I503" s="401"/>
      <c r="J503" s="115"/>
      <c r="K503" s="115"/>
      <c r="L503" s="401"/>
      <c r="M503" s="401"/>
      <c r="N503" s="401"/>
      <c r="O503" s="401"/>
      <c r="P503" s="48" t="s">
        <v>619</v>
      </c>
      <c r="Q503" s="48" t="s">
        <v>620</v>
      </c>
      <c r="R503" s="49">
        <v>12</v>
      </c>
      <c r="S503" s="49">
        <v>7</v>
      </c>
      <c r="T503" s="49">
        <v>10</v>
      </c>
      <c r="U503" s="245"/>
    </row>
    <row r="504" spans="2:21" ht="45" customHeight="1">
      <c r="B504" s="404"/>
      <c r="C504" s="404"/>
      <c r="D504" s="401"/>
      <c r="E504" s="401"/>
      <c r="F504" s="401"/>
      <c r="G504" s="401"/>
      <c r="H504" s="401"/>
      <c r="I504" s="401"/>
      <c r="J504" s="115"/>
      <c r="K504" s="115"/>
      <c r="L504" s="401"/>
      <c r="M504" s="401"/>
      <c r="N504" s="401"/>
      <c r="O504" s="401"/>
      <c r="P504" s="48" t="s">
        <v>621</v>
      </c>
      <c r="Q504" s="48" t="s">
        <v>620</v>
      </c>
      <c r="R504" s="49">
        <v>6</v>
      </c>
      <c r="S504" s="49">
        <v>3</v>
      </c>
      <c r="T504" s="49">
        <v>1</v>
      </c>
      <c r="U504" s="245"/>
    </row>
    <row r="505" spans="2:21" ht="14.25" customHeight="1">
      <c r="B505" s="404"/>
      <c r="C505" s="404"/>
      <c r="D505" s="401"/>
      <c r="E505" s="401"/>
      <c r="F505" s="401"/>
      <c r="G505" s="401"/>
      <c r="H505" s="401"/>
      <c r="I505" s="401"/>
      <c r="J505" s="115"/>
      <c r="K505" s="115"/>
      <c r="L505" s="401"/>
      <c r="M505" s="401"/>
      <c r="N505" s="401"/>
      <c r="O505" s="401"/>
      <c r="P505" s="48" t="s">
        <v>622</v>
      </c>
      <c r="Q505" s="48" t="s">
        <v>620</v>
      </c>
      <c r="R505" s="49">
        <v>1</v>
      </c>
      <c r="S505" s="49"/>
      <c r="T505" s="49" t="s">
        <v>166</v>
      </c>
      <c r="U505" s="245"/>
    </row>
    <row r="506" spans="2:21" ht="14.25" customHeight="1">
      <c r="B506" s="404"/>
      <c r="C506" s="404"/>
      <c r="D506" s="401"/>
      <c r="E506" s="401"/>
      <c r="F506" s="401"/>
      <c r="G506" s="401"/>
      <c r="H506" s="401"/>
      <c r="I506" s="401"/>
      <c r="J506" s="115"/>
      <c r="K506" s="115"/>
      <c r="L506" s="401"/>
      <c r="M506" s="401"/>
      <c r="N506" s="401"/>
      <c r="O506" s="401"/>
      <c r="P506" s="48" t="s">
        <v>623</v>
      </c>
      <c r="Q506" s="48" t="s">
        <v>620</v>
      </c>
      <c r="R506" s="49">
        <v>1</v>
      </c>
      <c r="S506" s="49"/>
      <c r="T506" s="49">
        <v>1</v>
      </c>
      <c r="U506" s="245"/>
    </row>
    <row r="507" spans="2:21" ht="14.25" customHeight="1">
      <c r="B507" s="404"/>
      <c r="C507" s="404"/>
      <c r="D507" s="401"/>
      <c r="E507" s="401"/>
      <c r="F507" s="401"/>
      <c r="G507" s="401"/>
      <c r="H507" s="401"/>
      <c r="I507" s="401"/>
      <c r="J507" s="115"/>
      <c r="K507" s="115"/>
      <c r="L507" s="401"/>
      <c r="M507" s="401"/>
      <c r="N507" s="401"/>
      <c r="O507" s="401"/>
      <c r="P507" s="48" t="s">
        <v>624</v>
      </c>
      <c r="Q507" s="48" t="s">
        <v>625</v>
      </c>
      <c r="R507" s="49">
        <v>70</v>
      </c>
      <c r="S507" s="49">
        <v>80</v>
      </c>
      <c r="T507" s="49">
        <v>58.8</v>
      </c>
      <c r="U507" s="245"/>
    </row>
    <row r="508" spans="2:21" ht="14.25" customHeight="1">
      <c r="B508" s="404"/>
      <c r="C508" s="404"/>
      <c r="D508" s="401"/>
      <c r="E508" s="401"/>
      <c r="F508" s="401"/>
      <c r="G508" s="401"/>
      <c r="H508" s="401"/>
      <c r="I508" s="401"/>
      <c r="J508" s="115"/>
      <c r="K508" s="115"/>
      <c r="L508" s="401"/>
      <c r="M508" s="401"/>
      <c r="N508" s="401"/>
      <c r="O508" s="401"/>
      <c r="P508" s="48" t="s">
        <v>626</v>
      </c>
      <c r="Q508" s="48" t="s">
        <v>128</v>
      </c>
      <c r="R508" s="49">
        <v>100</v>
      </c>
      <c r="S508" s="49">
        <v>100</v>
      </c>
      <c r="T508" s="49">
        <v>100</v>
      </c>
      <c r="U508" s="166"/>
    </row>
    <row r="509" spans="2:21" ht="24" customHeight="1">
      <c r="B509" s="404"/>
      <c r="C509" s="404"/>
      <c r="D509" s="401"/>
      <c r="E509" s="401"/>
      <c r="F509" s="401"/>
      <c r="G509" s="401"/>
      <c r="H509" s="401"/>
      <c r="I509" s="401"/>
      <c r="J509" s="115"/>
      <c r="K509" s="115"/>
      <c r="L509" s="401"/>
      <c r="M509" s="401"/>
      <c r="N509" s="401"/>
      <c r="O509" s="401"/>
      <c r="P509" s="48" t="s">
        <v>627</v>
      </c>
      <c r="Q509" s="48" t="s">
        <v>628</v>
      </c>
      <c r="R509" s="49">
        <v>4218</v>
      </c>
      <c r="S509" s="49">
        <v>5528</v>
      </c>
      <c r="T509" s="49">
        <v>3189</v>
      </c>
      <c r="U509" s="166"/>
    </row>
    <row r="510" spans="2:21" ht="24" customHeight="1">
      <c r="B510" s="404"/>
      <c r="C510" s="404"/>
      <c r="D510" s="401"/>
      <c r="E510" s="401"/>
      <c r="F510" s="401"/>
      <c r="G510" s="401"/>
      <c r="H510" s="401"/>
      <c r="I510" s="401"/>
      <c r="J510" s="115"/>
      <c r="K510" s="115"/>
      <c r="L510" s="401"/>
      <c r="M510" s="401"/>
      <c r="N510" s="401"/>
      <c r="O510" s="401"/>
      <c r="P510" s="48" t="s">
        <v>629</v>
      </c>
      <c r="Q510" s="48" t="s">
        <v>628</v>
      </c>
      <c r="R510" s="49">
        <v>600</v>
      </c>
      <c r="S510" s="49">
        <v>40</v>
      </c>
      <c r="T510" s="49">
        <v>40</v>
      </c>
      <c r="U510" s="166"/>
    </row>
    <row r="511" spans="2:21" ht="25.5" customHeight="1">
      <c r="B511" s="404"/>
      <c r="C511" s="404"/>
      <c r="D511" s="401"/>
      <c r="E511" s="401"/>
      <c r="F511" s="401"/>
      <c r="G511" s="401"/>
      <c r="H511" s="401"/>
      <c r="I511" s="401"/>
      <c r="J511" s="115"/>
      <c r="K511" s="115"/>
      <c r="L511" s="401"/>
      <c r="M511" s="401"/>
      <c r="N511" s="401"/>
      <c r="O511" s="401"/>
      <c r="P511" s="48" t="s">
        <v>630</v>
      </c>
      <c r="Q511" s="48" t="s">
        <v>628</v>
      </c>
      <c r="R511" s="49">
        <v>120</v>
      </c>
      <c r="S511" s="49">
        <v>0</v>
      </c>
      <c r="T511" s="49">
        <v>0</v>
      </c>
      <c r="U511" s="298"/>
    </row>
    <row r="512" spans="2:21" ht="24.75" customHeight="1">
      <c r="B512" s="404"/>
      <c r="C512" s="404"/>
      <c r="D512" s="401"/>
      <c r="E512" s="401"/>
      <c r="F512" s="401"/>
      <c r="G512" s="401"/>
      <c r="H512" s="401"/>
      <c r="I512" s="401"/>
      <c r="J512" s="115"/>
      <c r="K512" s="115"/>
      <c r="L512" s="401"/>
      <c r="M512" s="401"/>
      <c r="N512" s="401"/>
      <c r="O512" s="401"/>
      <c r="P512" s="48" t="s">
        <v>1130</v>
      </c>
      <c r="Q512" s="48" t="s">
        <v>526</v>
      </c>
      <c r="R512" s="49">
        <v>1500</v>
      </c>
      <c r="S512" s="49">
        <v>2480</v>
      </c>
      <c r="T512" s="49">
        <v>2089</v>
      </c>
      <c r="U512" s="298"/>
    </row>
    <row r="513" spans="2:21" ht="57.75" customHeight="1">
      <c r="B513" s="404"/>
      <c r="C513" s="404"/>
      <c r="D513" s="401"/>
      <c r="E513" s="401"/>
      <c r="F513" s="401"/>
      <c r="G513" s="401"/>
      <c r="H513" s="401"/>
      <c r="I513" s="401"/>
      <c r="J513" s="115"/>
      <c r="K513" s="115"/>
      <c r="L513" s="401"/>
      <c r="M513" s="401"/>
      <c r="N513" s="401"/>
      <c r="O513" s="401"/>
      <c r="P513" s="48" t="s">
        <v>1131</v>
      </c>
      <c r="Q513" s="48" t="s">
        <v>387</v>
      </c>
      <c r="R513" s="49">
        <v>1</v>
      </c>
      <c r="S513" s="49">
        <v>1</v>
      </c>
      <c r="T513" s="49">
        <v>1</v>
      </c>
      <c r="U513" s="298"/>
    </row>
    <row r="514" spans="2:21" ht="58.5" customHeight="1">
      <c r="B514" s="405"/>
      <c r="C514" s="405"/>
      <c r="D514" s="402"/>
      <c r="E514" s="402"/>
      <c r="F514" s="402"/>
      <c r="G514" s="402"/>
      <c r="H514" s="402"/>
      <c r="I514" s="402"/>
      <c r="J514" s="11"/>
      <c r="K514" s="11"/>
      <c r="L514" s="402"/>
      <c r="M514" s="402"/>
      <c r="N514" s="402"/>
      <c r="O514" s="402"/>
      <c r="P514" s="48" t="s">
        <v>1132</v>
      </c>
      <c r="Q514" s="48" t="s">
        <v>387</v>
      </c>
      <c r="R514" s="49">
        <v>1.34</v>
      </c>
      <c r="S514" s="49">
        <v>1.4</v>
      </c>
      <c r="T514" s="49">
        <v>2.41</v>
      </c>
      <c r="U514" s="298"/>
    </row>
    <row r="515" spans="2:21" ht="24" customHeight="1">
      <c r="B515" s="18" t="s">
        <v>119</v>
      </c>
      <c r="C515" s="18" t="s">
        <v>631</v>
      </c>
      <c r="D515" s="36">
        <f>D516+D517</f>
        <v>0</v>
      </c>
      <c r="E515" s="36">
        <f aca="true" t="shared" si="68" ref="E515:O515">E516+E517</f>
        <v>0</v>
      </c>
      <c r="F515" s="36">
        <f t="shared" si="68"/>
        <v>0</v>
      </c>
      <c r="G515" s="36">
        <f t="shared" si="68"/>
        <v>0</v>
      </c>
      <c r="H515" s="36">
        <f t="shared" si="68"/>
        <v>0</v>
      </c>
      <c r="I515" s="36">
        <f t="shared" si="68"/>
        <v>0</v>
      </c>
      <c r="J515" s="36">
        <v>0</v>
      </c>
      <c r="K515" s="36">
        <v>0</v>
      </c>
      <c r="L515" s="36">
        <f t="shared" si="68"/>
        <v>0</v>
      </c>
      <c r="M515" s="36">
        <f t="shared" si="68"/>
        <v>0</v>
      </c>
      <c r="N515" s="36">
        <f t="shared" si="68"/>
        <v>0</v>
      </c>
      <c r="O515" s="36">
        <f t="shared" si="68"/>
        <v>0</v>
      </c>
      <c r="P515" s="51" t="s">
        <v>632</v>
      </c>
      <c r="Q515" s="51" t="s">
        <v>521</v>
      </c>
      <c r="R515" s="52" t="s">
        <v>633</v>
      </c>
      <c r="S515" s="52">
        <v>0</v>
      </c>
      <c r="T515" s="52">
        <v>0</v>
      </c>
      <c r="U515" s="298"/>
    </row>
    <row r="516" spans="2:21" ht="60.75" customHeight="1">
      <c r="B516" s="2" t="s">
        <v>11</v>
      </c>
      <c r="C516" s="2" t="s">
        <v>585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8">
        <v>0</v>
      </c>
      <c r="N516" s="62">
        <f>D516+F516+H516+L516</f>
        <v>0</v>
      </c>
      <c r="O516" s="62">
        <f>E516+G516+I516+M516</f>
        <v>0</v>
      </c>
      <c r="P516" s="323" t="s">
        <v>634</v>
      </c>
      <c r="Q516" s="323" t="s">
        <v>521</v>
      </c>
      <c r="R516" s="319" t="s">
        <v>615</v>
      </c>
      <c r="S516" s="319">
        <v>0</v>
      </c>
      <c r="T516" s="319">
        <v>0</v>
      </c>
      <c r="U516" s="298"/>
    </row>
    <row r="517" spans="2:21" ht="35.25" customHeight="1">
      <c r="B517" s="2" t="s">
        <v>13</v>
      </c>
      <c r="C517" s="2" t="s">
        <v>586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8">
        <v>0</v>
      </c>
      <c r="N517" s="62">
        <f>D517+F517+H517+L517</f>
        <v>0</v>
      </c>
      <c r="O517" s="62">
        <f>E517+G517+I517+M517</f>
        <v>0</v>
      </c>
      <c r="P517" s="324"/>
      <c r="Q517" s="324"/>
      <c r="R517" s="320"/>
      <c r="S517" s="320"/>
      <c r="T517" s="320"/>
      <c r="U517" s="378"/>
    </row>
    <row r="518" spans="2:21" ht="57.75" customHeight="1">
      <c r="B518" s="18" t="s">
        <v>122</v>
      </c>
      <c r="C518" s="18" t="s">
        <v>635</v>
      </c>
      <c r="D518" s="36">
        <f>D519+D520+D521</f>
        <v>0</v>
      </c>
      <c r="E518" s="36">
        <f aca="true" t="shared" si="69" ref="E518:O518">E519+E520+E521</f>
        <v>0</v>
      </c>
      <c r="F518" s="36">
        <f t="shared" si="69"/>
        <v>0</v>
      </c>
      <c r="G518" s="36">
        <f t="shared" si="69"/>
        <v>0</v>
      </c>
      <c r="H518" s="36">
        <f t="shared" si="69"/>
        <v>0</v>
      </c>
      <c r="I518" s="36">
        <f t="shared" si="69"/>
        <v>0</v>
      </c>
      <c r="J518" s="36">
        <v>0</v>
      </c>
      <c r="K518" s="36">
        <v>0</v>
      </c>
      <c r="L518" s="36">
        <f t="shared" si="69"/>
        <v>0</v>
      </c>
      <c r="M518" s="36">
        <f t="shared" si="69"/>
        <v>0</v>
      </c>
      <c r="N518" s="36">
        <f t="shared" si="69"/>
        <v>0</v>
      </c>
      <c r="O518" s="36">
        <f t="shared" si="69"/>
        <v>0</v>
      </c>
      <c r="P518" s="48" t="s">
        <v>636</v>
      </c>
      <c r="Q518" s="48" t="s">
        <v>513</v>
      </c>
      <c r="R518" s="49" t="s">
        <v>515</v>
      </c>
      <c r="S518" s="49" t="s">
        <v>166</v>
      </c>
      <c r="T518" s="49" t="s">
        <v>515</v>
      </c>
      <c r="U518" s="378"/>
    </row>
    <row r="519" spans="2:20" ht="60.75" customHeight="1">
      <c r="B519" s="2" t="s">
        <v>26</v>
      </c>
      <c r="C519" s="2" t="s">
        <v>587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8">
        <v>0</v>
      </c>
      <c r="N519" s="62">
        <f aca="true" t="shared" si="70" ref="N519:O521">D519+F519+H519+L519</f>
        <v>0</v>
      </c>
      <c r="O519" s="62">
        <f t="shared" si="70"/>
        <v>0</v>
      </c>
      <c r="P519" s="50"/>
      <c r="Q519" s="50"/>
      <c r="R519" s="66"/>
      <c r="S519" s="66"/>
      <c r="T519" s="66"/>
    </row>
    <row r="520" spans="2:21" ht="60.75" customHeight="1">
      <c r="B520" s="2" t="s">
        <v>28</v>
      </c>
      <c r="C520" s="2" t="s">
        <v>588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8">
        <v>0</v>
      </c>
      <c r="N520" s="62">
        <f t="shared" si="70"/>
        <v>0</v>
      </c>
      <c r="O520" s="62">
        <f t="shared" si="70"/>
        <v>0</v>
      </c>
      <c r="P520" s="323" t="s">
        <v>589</v>
      </c>
      <c r="Q520" s="323" t="s">
        <v>637</v>
      </c>
      <c r="R520" s="319" t="s">
        <v>166</v>
      </c>
      <c r="S520" s="319">
        <v>0</v>
      </c>
      <c r="T520" s="319">
        <v>0</v>
      </c>
      <c r="U520" s="245"/>
    </row>
    <row r="521" spans="2:21" ht="36" customHeight="1">
      <c r="B521" s="2" t="s">
        <v>93</v>
      </c>
      <c r="C521" s="2" t="s">
        <v>589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8">
        <v>0</v>
      </c>
      <c r="N521" s="62">
        <f t="shared" si="70"/>
        <v>0</v>
      </c>
      <c r="O521" s="62">
        <f t="shared" si="70"/>
        <v>0</v>
      </c>
      <c r="P521" s="324"/>
      <c r="Q521" s="324"/>
      <c r="R521" s="320"/>
      <c r="S521" s="320"/>
      <c r="T521" s="320"/>
      <c r="U521" s="378"/>
    </row>
    <row r="522" spans="2:21" ht="36.75" customHeight="1">
      <c r="B522" s="18" t="s">
        <v>121</v>
      </c>
      <c r="C522" s="18" t="s">
        <v>638</v>
      </c>
      <c r="D522" s="207">
        <v>23195</v>
      </c>
      <c r="E522" s="207">
        <v>1590.6399999999999</v>
      </c>
      <c r="F522" s="207">
        <v>31988</v>
      </c>
      <c r="G522" s="207">
        <v>681.72</v>
      </c>
      <c r="H522" s="207">
        <v>5646</v>
      </c>
      <c r="I522" s="207">
        <v>232.44</v>
      </c>
      <c r="J522" s="36">
        <v>0</v>
      </c>
      <c r="K522" s="36">
        <v>0</v>
      </c>
      <c r="L522" s="36">
        <f>L523</f>
        <v>0</v>
      </c>
      <c r="M522" s="36">
        <f>M523</f>
        <v>0</v>
      </c>
      <c r="N522" s="36">
        <f>N523</f>
        <v>60829</v>
      </c>
      <c r="O522" s="36">
        <f>O523</f>
        <v>2504.7999999999997</v>
      </c>
      <c r="P522" s="323" t="s">
        <v>639</v>
      </c>
      <c r="Q522" s="323" t="s">
        <v>640</v>
      </c>
      <c r="R522" s="319" t="s">
        <v>17</v>
      </c>
      <c r="S522" s="319">
        <v>0</v>
      </c>
      <c r="T522" s="319">
        <v>0</v>
      </c>
      <c r="U522" s="378"/>
    </row>
    <row r="523" spans="2:21" ht="39.75" customHeight="1">
      <c r="B523" s="2" t="s">
        <v>30</v>
      </c>
      <c r="C523" s="2" t="s">
        <v>590</v>
      </c>
      <c r="D523" s="206">
        <v>23195</v>
      </c>
      <c r="E523" s="206">
        <v>1590.6399999999999</v>
      </c>
      <c r="F523" s="206">
        <v>31988</v>
      </c>
      <c r="G523" s="206">
        <v>681.72</v>
      </c>
      <c r="H523" s="206">
        <v>5646</v>
      </c>
      <c r="I523" s="206">
        <v>232.44</v>
      </c>
      <c r="J523" s="3">
        <v>0</v>
      </c>
      <c r="K523" s="3">
        <v>0</v>
      </c>
      <c r="L523" s="3">
        <v>0</v>
      </c>
      <c r="M523" s="8">
        <v>0</v>
      </c>
      <c r="N523" s="62">
        <f>D523+F523+H523+L523</f>
        <v>60829</v>
      </c>
      <c r="O523" s="62">
        <f>E523+G523+I523+M523</f>
        <v>2504.7999999999997</v>
      </c>
      <c r="P523" s="324"/>
      <c r="Q523" s="324"/>
      <c r="R523" s="320"/>
      <c r="S523" s="320"/>
      <c r="T523" s="320"/>
      <c r="U523" s="378"/>
    </row>
    <row r="524" spans="2:21" ht="14.25" customHeight="1">
      <c r="B524" s="18" t="s">
        <v>641</v>
      </c>
      <c r="C524" s="18" t="s">
        <v>642</v>
      </c>
      <c r="D524" s="36">
        <f aca="true" t="shared" si="71" ref="D524:I524">D525</f>
        <v>0</v>
      </c>
      <c r="E524" s="36">
        <f t="shared" si="71"/>
        <v>0</v>
      </c>
      <c r="F524" s="207">
        <v>0</v>
      </c>
      <c r="G524" s="207">
        <v>0</v>
      </c>
      <c r="H524" s="36">
        <f t="shared" si="71"/>
        <v>0</v>
      </c>
      <c r="I524" s="36">
        <f t="shared" si="71"/>
        <v>0</v>
      </c>
      <c r="J524" s="36">
        <v>0</v>
      </c>
      <c r="K524" s="36">
        <v>0</v>
      </c>
      <c r="L524" s="36">
        <f>L525</f>
        <v>0</v>
      </c>
      <c r="M524" s="36">
        <f>M525</f>
        <v>0</v>
      </c>
      <c r="N524" s="36">
        <f>N525</f>
        <v>0</v>
      </c>
      <c r="O524" s="36">
        <f>O525</f>
        <v>0</v>
      </c>
      <c r="P524" s="323" t="s">
        <v>643</v>
      </c>
      <c r="Q524" s="323" t="s">
        <v>513</v>
      </c>
      <c r="R524" s="319" t="s">
        <v>166</v>
      </c>
      <c r="S524" s="319" t="s">
        <v>515</v>
      </c>
      <c r="T524" s="319" t="s">
        <v>515</v>
      </c>
      <c r="U524" s="378"/>
    </row>
    <row r="525" spans="2:21" ht="84" customHeight="1">
      <c r="B525" s="2" t="s">
        <v>32</v>
      </c>
      <c r="C525" s="22" t="s">
        <v>591</v>
      </c>
      <c r="D525" s="3">
        <v>0</v>
      </c>
      <c r="E525" s="3">
        <v>0</v>
      </c>
      <c r="F525" s="206">
        <v>0</v>
      </c>
      <c r="G525" s="206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62">
        <f aca="true" t="shared" si="72" ref="N525:O527">D525+F525+H525+L525</f>
        <v>0</v>
      </c>
      <c r="O525" s="62">
        <f t="shared" si="72"/>
        <v>0</v>
      </c>
      <c r="P525" s="324"/>
      <c r="Q525" s="324"/>
      <c r="R525" s="320"/>
      <c r="S525" s="320"/>
      <c r="T525" s="320"/>
      <c r="U525" s="266"/>
    </row>
    <row r="526" spans="2:21" ht="26.25" customHeight="1">
      <c r="B526" s="118" t="s">
        <v>265</v>
      </c>
      <c r="C526" s="37" t="s">
        <v>1128</v>
      </c>
      <c r="D526" s="126">
        <v>0</v>
      </c>
      <c r="E526" s="19">
        <v>0</v>
      </c>
      <c r="F526" s="207">
        <v>288</v>
      </c>
      <c r="G526" s="207">
        <v>0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36">
        <f t="shared" si="72"/>
        <v>288</v>
      </c>
      <c r="O526" s="36">
        <f t="shared" si="72"/>
        <v>0</v>
      </c>
      <c r="P526" s="48" t="s">
        <v>1133</v>
      </c>
      <c r="Q526" s="48" t="s">
        <v>1134</v>
      </c>
      <c r="R526" s="49" t="s">
        <v>166</v>
      </c>
      <c r="S526" s="49">
        <v>15</v>
      </c>
      <c r="T526" s="49">
        <v>0</v>
      </c>
      <c r="U526" s="266"/>
    </row>
    <row r="527" spans="2:21" ht="36" customHeight="1">
      <c r="B527" s="93" t="s">
        <v>58</v>
      </c>
      <c r="C527" s="102" t="s">
        <v>1129</v>
      </c>
      <c r="D527" s="124">
        <v>0</v>
      </c>
      <c r="E527" s="3">
        <v>0</v>
      </c>
      <c r="F527" s="206">
        <v>288</v>
      </c>
      <c r="G527" s="206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62">
        <f t="shared" si="72"/>
        <v>288</v>
      </c>
      <c r="O527" s="62">
        <f t="shared" si="72"/>
        <v>0</v>
      </c>
      <c r="P527" s="190"/>
      <c r="Q527" s="190"/>
      <c r="R527" s="191"/>
      <c r="S527" s="191"/>
      <c r="T527" s="191"/>
      <c r="U527" s="228"/>
    </row>
    <row r="528" spans="2:21" ht="51" customHeight="1">
      <c r="B528" s="397" t="s">
        <v>644</v>
      </c>
      <c r="C528" s="397"/>
      <c r="D528" s="83">
        <f>D483+D515+D518+D522+D524+D526</f>
        <v>23195</v>
      </c>
      <c r="E528" s="83">
        <f aca="true" t="shared" si="73" ref="E528:O528">E483+E515+E518+E522+E524+E526</f>
        <v>1590.6399999999999</v>
      </c>
      <c r="F528" s="83">
        <f t="shared" si="73"/>
        <v>32276</v>
      </c>
      <c r="G528" s="83">
        <f t="shared" si="73"/>
        <v>681.72</v>
      </c>
      <c r="H528" s="83">
        <f t="shared" si="73"/>
        <v>5646</v>
      </c>
      <c r="I528" s="83">
        <f t="shared" si="73"/>
        <v>232.44</v>
      </c>
      <c r="J528" s="83">
        <f t="shared" si="73"/>
        <v>0</v>
      </c>
      <c r="K528" s="83">
        <f t="shared" si="73"/>
        <v>0</v>
      </c>
      <c r="L528" s="83">
        <f t="shared" si="73"/>
        <v>0</v>
      </c>
      <c r="M528" s="83">
        <f t="shared" si="73"/>
        <v>0</v>
      </c>
      <c r="N528" s="83">
        <f t="shared" si="73"/>
        <v>61117</v>
      </c>
      <c r="O528" s="83">
        <f t="shared" si="73"/>
        <v>2504.7999999999997</v>
      </c>
      <c r="P528" s="9"/>
      <c r="Q528" s="9"/>
      <c r="R528" s="9"/>
      <c r="S528" s="9"/>
      <c r="T528" s="9"/>
      <c r="U528" s="228"/>
    </row>
    <row r="529" spans="2:20" ht="24.75" customHeight="1">
      <c r="B529" s="398" t="s">
        <v>104</v>
      </c>
      <c r="C529" s="399"/>
      <c r="D529" s="169">
        <f>D484+D516+D519+D523+D525+D527</f>
        <v>23195</v>
      </c>
      <c r="E529" s="169">
        <f aca="true" t="shared" si="74" ref="E529:O529">E484+E516+E519+E523+E525+E527</f>
        <v>1590.6399999999999</v>
      </c>
      <c r="F529" s="169">
        <f t="shared" si="74"/>
        <v>32276</v>
      </c>
      <c r="G529" s="169">
        <f t="shared" si="74"/>
        <v>681.72</v>
      </c>
      <c r="H529" s="169">
        <f t="shared" si="74"/>
        <v>5646</v>
      </c>
      <c r="I529" s="169">
        <f t="shared" si="74"/>
        <v>232.44</v>
      </c>
      <c r="J529" s="169">
        <f t="shared" si="74"/>
        <v>0</v>
      </c>
      <c r="K529" s="169">
        <f t="shared" si="74"/>
        <v>0</v>
      </c>
      <c r="L529" s="169">
        <f t="shared" si="74"/>
        <v>0</v>
      </c>
      <c r="M529" s="169">
        <f t="shared" si="74"/>
        <v>0</v>
      </c>
      <c r="N529" s="169">
        <f t="shared" si="74"/>
        <v>61117</v>
      </c>
      <c r="O529" s="169">
        <f t="shared" si="74"/>
        <v>2504.7999999999997</v>
      </c>
      <c r="P529" s="14"/>
      <c r="Q529" s="14"/>
      <c r="R529" s="14"/>
      <c r="S529" s="14"/>
      <c r="T529" s="14"/>
    </row>
    <row r="530" spans="2:20" ht="26.25" customHeight="1">
      <c r="B530" s="307" t="s">
        <v>1438</v>
      </c>
      <c r="C530" s="313"/>
      <c r="D530" s="313"/>
      <c r="E530" s="313"/>
      <c r="F530" s="313"/>
      <c r="G530" s="313"/>
      <c r="H530" s="313"/>
      <c r="I530" s="313"/>
      <c r="J530" s="313"/>
      <c r="K530" s="313"/>
      <c r="L530" s="313"/>
      <c r="M530" s="313"/>
      <c r="N530" s="313"/>
      <c r="O530" s="313"/>
      <c r="P530" s="313"/>
      <c r="Q530" s="313"/>
      <c r="R530" s="313"/>
      <c r="S530" s="313"/>
      <c r="T530" s="314"/>
    </row>
    <row r="531" spans="2:20" ht="26.25" customHeight="1">
      <c r="B531" s="390" t="s">
        <v>0</v>
      </c>
      <c r="C531" s="390" t="s">
        <v>1</v>
      </c>
      <c r="D531" s="385" t="s">
        <v>228</v>
      </c>
      <c r="E531" s="386"/>
      <c r="F531" s="356" t="s">
        <v>105</v>
      </c>
      <c r="G531" s="357"/>
      <c r="H531" s="317" t="s">
        <v>108</v>
      </c>
      <c r="I531" s="318"/>
      <c r="J531" s="393" t="s">
        <v>676</v>
      </c>
      <c r="K531" s="394"/>
      <c r="L531" s="317" t="s">
        <v>109</v>
      </c>
      <c r="M531" s="318"/>
      <c r="N531" s="317" t="s">
        <v>147</v>
      </c>
      <c r="O531" s="318"/>
      <c r="P531" s="321" t="s">
        <v>110</v>
      </c>
      <c r="Q531" s="321" t="s">
        <v>111</v>
      </c>
      <c r="R531" s="321" t="s">
        <v>112</v>
      </c>
      <c r="S531" s="321" t="s">
        <v>113</v>
      </c>
      <c r="T531" s="321" t="s">
        <v>114</v>
      </c>
    </row>
    <row r="532" spans="2:20" ht="68.25" customHeight="1">
      <c r="B532" s="391"/>
      <c r="C532" s="392"/>
      <c r="D532" s="6" t="s">
        <v>2</v>
      </c>
      <c r="E532" s="6" t="s">
        <v>3</v>
      </c>
      <c r="F532" s="5" t="s">
        <v>2</v>
      </c>
      <c r="G532" s="7" t="s">
        <v>3</v>
      </c>
      <c r="H532" s="6" t="s">
        <v>2</v>
      </c>
      <c r="I532" s="6" t="s">
        <v>3</v>
      </c>
      <c r="J532" s="6" t="s">
        <v>2</v>
      </c>
      <c r="K532" s="6" t="s">
        <v>3</v>
      </c>
      <c r="L532" s="6" t="s">
        <v>2</v>
      </c>
      <c r="M532" s="6" t="s">
        <v>3</v>
      </c>
      <c r="N532" s="6" t="s">
        <v>2</v>
      </c>
      <c r="O532" s="6" t="s">
        <v>3</v>
      </c>
      <c r="P532" s="322"/>
      <c r="Q532" s="322"/>
      <c r="R532" s="322"/>
      <c r="S532" s="322"/>
      <c r="T532" s="322"/>
    </row>
    <row r="533" spans="2:20" ht="63.75" customHeight="1">
      <c r="B533" s="13" t="s">
        <v>4</v>
      </c>
      <c r="C533" s="13" t="s">
        <v>5</v>
      </c>
      <c r="D533" s="13" t="s">
        <v>6</v>
      </c>
      <c r="E533" s="13" t="s">
        <v>367</v>
      </c>
      <c r="F533" s="13" t="s">
        <v>7</v>
      </c>
      <c r="G533" s="13" t="s">
        <v>8</v>
      </c>
      <c r="H533" s="13" t="s">
        <v>566</v>
      </c>
      <c r="I533" s="13" t="s">
        <v>567</v>
      </c>
      <c r="J533" s="13" t="s">
        <v>106</v>
      </c>
      <c r="K533" s="13" t="s">
        <v>568</v>
      </c>
      <c r="L533" s="13" t="s">
        <v>569</v>
      </c>
      <c r="M533" s="13" t="s">
        <v>107</v>
      </c>
      <c r="N533" s="13" t="s">
        <v>570</v>
      </c>
      <c r="O533" s="13" t="s">
        <v>571</v>
      </c>
      <c r="P533" s="13" t="s">
        <v>502</v>
      </c>
      <c r="Q533" s="13" t="s">
        <v>572</v>
      </c>
      <c r="R533" s="13" t="s">
        <v>573</v>
      </c>
      <c r="S533" s="13" t="s">
        <v>680</v>
      </c>
      <c r="T533" s="13" t="s">
        <v>681</v>
      </c>
    </row>
    <row r="534" spans="2:20" ht="14.25" customHeight="1">
      <c r="B534" s="347" t="s">
        <v>645</v>
      </c>
      <c r="C534" s="375"/>
      <c r="D534" s="375"/>
      <c r="E534" s="375"/>
      <c r="F534" s="375"/>
      <c r="G534" s="375"/>
      <c r="H534" s="375"/>
      <c r="I534" s="375"/>
      <c r="J534" s="375"/>
      <c r="K534" s="375"/>
      <c r="L534" s="375"/>
      <c r="M534" s="375"/>
      <c r="N534" s="375"/>
      <c r="O534" s="375"/>
      <c r="P534" s="375"/>
      <c r="Q534" s="375"/>
      <c r="R534" s="375"/>
      <c r="S534" s="375"/>
      <c r="T534" s="375"/>
    </row>
    <row r="535" spans="2:20" ht="27" customHeight="1">
      <c r="B535" s="347" t="s">
        <v>646</v>
      </c>
      <c r="C535" s="375"/>
      <c r="D535" s="375"/>
      <c r="E535" s="375"/>
      <c r="F535" s="375"/>
      <c r="G535" s="375"/>
      <c r="H535" s="375"/>
      <c r="I535" s="375"/>
      <c r="J535" s="375"/>
      <c r="K535" s="375"/>
      <c r="L535" s="375"/>
      <c r="M535" s="375"/>
      <c r="N535" s="375"/>
      <c r="O535" s="375"/>
      <c r="P535" s="375"/>
      <c r="Q535" s="375"/>
      <c r="R535" s="375"/>
      <c r="S535" s="375"/>
      <c r="T535" s="375"/>
    </row>
    <row r="536" spans="2:20" ht="26.25" customHeight="1">
      <c r="B536" s="18" t="s">
        <v>117</v>
      </c>
      <c r="C536" s="18" t="s">
        <v>677</v>
      </c>
      <c r="D536" s="36">
        <f>D537+D540+D542+D544+D548+D551+D553+D555</f>
        <v>0</v>
      </c>
      <c r="E536" s="36">
        <f>E537+E540+E542+E544+E548+E551+E553+E555</f>
        <v>0</v>
      </c>
      <c r="F536" s="207">
        <v>10735</v>
      </c>
      <c r="G536" s="207">
        <v>8902.6</v>
      </c>
      <c r="H536" s="207">
        <v>4314</v>
      </c>
      <c r="I536" s="207">
        <v>2874</v>
      </c>
      <c r="J536" s="207">
        <v>500</v>
      </c>
      <c r="K536" s="207">
        <v>500</v>
      </c>
      <c r="L536" s="207">
        <v>59148</v>
      </c>
      <c r="M536" s="207">
        <v>59148</v>
      </c>
      <c r="N536" s="36">
        <f>D536+F536+H536+J536+L536</f>
        <v>74697</v>
      </c>
      <c r="O536" s="36">
        <f>E536+G536+I536+K536+M536</f>
        <v>71424.6</v>
      </c>
      <c r="P536" s="48" t="s">
        <v>1146</v>
      </c>
      <c r="Q536" s="48" t="s">
        <v>387</v>
      </c>
      <c r="R536" s="49">
        <v>17</v>
      </c>
      <c r="S536" s="49" t="s">
        <v>1147</v>
      </c>
      <c r="T536" s="49">
        <v>30.19</v>
      </c>
    </row>
    <row r="537" spans="2:20" ht="31.5" customHeight="1">
      <c r="B537" s="2" t="s">
        <v>9</v>
      </c>
      <c r="C537" s="93" t="s">
        <v>647</v>
      </c>
      <c r="D537" s="71">
        <v>0</v>
      </c>
      <c r="E537" s="71">
        <v>0</v>
      </c>
      <c r="F537" s="207">
        <v>0</v>
      </c>
      <c r="G537" s="207">
        <v>0</v>
      </c>
      <c r="H537" s="207">
        <v>0</v>
      </c>
      <c r="I537" s="207">
        <v>0</v>
      </c>
      <c r="J537" s="207">
        <v>0</v>
      </c>
      <c r="K537" s="207">
        <v>0</v>
      </c>
      <c r="L537" s="207">
        <v>2500</v>
      </c>
      <c r="M537" s="207">
        <v>2500</v>
      </c>
      <c r="N537" s="36">
        <f aca="true" t="shared" si="75" ref="N537:N556">D537+F537+H537+J537+L537</f>
        <v>2500</v>
      </c>
      <c r="O537" s="36">
        <f aca="true" t="shared" si="76" ref="O537:O556">E537+G537+I537+K537+M537</f>
        <v>2500</v>
      </c>
      <c r="P537" s="48" t="s">
        <v>1148</v>
      </c>
      <c r="Q537" s="48" t="s">
        <v>387</v>
      </c>
      <c r="R537" s="49" t="s">
        <v>166</v>
      </c>
      <c r="S537" s="49" t="s">
        <v>1149</v>
      </c>
      <c r="T537" s="49">
        <v>100.6483</v>
      </c>
    </row>
    <row r="538" spans="2:20" ht="36" customHeight="1">
      <c r="B538" s="4" t="s">
        <v>188</v>
      </c>
      <c r="C538" s="93" t="s">
        <v>648</v>
      </c>
      <c r="D538" s="125">
        <v>0</v>
      </c>
      <c r="E538" s="125">
        <v>0</v>
      </c>
      <c r="F538" s="206">
        <v>0</v>
      </c>
      <c r="G538" s="206">
        <v>0</v>
      </c>
      <c r="H538" s="206">
        <v>0</v>
      </c>
      <c r="I538" s="206">
        <v>0</v>
      </c>
      <c r="J538" s="206">
        <v>0</v>
      </c>
      <c r="K538" s="206">
        <v>0</v>
      </c>
      <c r="L538" s="206">
        <v>0</v>
      </c>
      <c r="M538" s="206">
        <v>0</v>
      </c>
      <c r="N538" s="62">
        <f t="shared" si="75"/>
        <v>0</v>
      </c>
      <c r="O538" s="62">
        <f t="shared" si="76"/>
        <v>0</v>
      </c>
      <c r="P538" s="48" t="s">
        <v>1150</v>
      </c>
      <c r="Q538" s="48" t="s">
        <v>620</v>
      </c>
      <c r="R538" s="49">
        <v>0</v>
      </c>
      <c r="S538" s="49">
        <v>7</v>
      </c>
      <c r="T538" s="49">
        <v>1</v>
      </c>
    </row>
    <row r="539" spans="2:21" ht="73.5" customHeight="1">
      <c r="B539" s="4" t="s">
        <v>190</v>
      </c>
      <c r="C539" s="93" t="s">
        <v>649</v>
      </c>
      <c r="D539" s="125">
        <v>0</v>
      </c>
      <c r="E539" s="125">
        <v>0</v>
      </c>
      <c r="F539" s="206">
        <v>0</v>
      </c>
      <c r="G539" s="206">
        <v>0</v>
      </c>
      <c r="H539" s="206">
        <v>0</v>
      </c>
      <c r="I539" s="206">
        <v>0</v>
      </c>
      <c r="J539" s="206">
        <v>0</v>
      </c>
      <c r="K539" s="206">
        <v>0</v>
      </c>
      <c r="L539" s="206">
        <v>2500</v>
      </c>
      <c r="M539" s="206">
        <v>2500</v>
      </c>
      <c r="N539" s="62">
        <f t="shared" si="75"/>
        <v>2500</v>
      </c>
      <c r="O539" s="62">
        <f t="shared" si="76"/>
        <v>2500</v>
      </c>
      <c r="P539" s="48" t="s">
        <v>1151</v>
      </c>
      <c r="Q539" s="48" t="s">
        <v>128</v>
      </c>
      <c r="R539" s="49">
        <v>67</v>
      </c>
      <c r="S539" s="49">
        <v>100</v>
      </c>
      <c r="T539" s="49">
        <v>0</v>
      </c>
      <c r="U539" s="292"/>
    </row>
    <row r="540" spans="2:21" ht="50.25" customHeight="1">
      <c r="B540" s="2" t="s">
        <v>37</v>
      </c>
      <c r="C540" s="93" t="s">
        <v>650</v>
      </c>
      <c r="D540" s="71">
        <v>0</v>
      </c>
      <c r="E540" s="71">
        <v>0</v>
      </c>
      <c r="F540" s="207">
        <v>0</v>
      </c>
      <c r="G540" s="207">
        <v>0</v>
      </c>
      <c r="H540" s="207">
        <v>0</v>
      </c>
      <c r="I540" s="207">
        <v>0</v>
      </c>
      <c r="J540" s="207">
        <v>0</v>
      </c>
      <c r="K540" s="207">
        <v>0</v>
      </c>
      <c r="L540" s="207">
        <v>1650</v>
      </c>
      <c r="M540" s="207">
        <v>1650</v>
      </c>
      <c r="N540" s="36">
        <f t="shared" si="75"/>
        <v>1650</v>
      </c>
      <c r="O540" s="36">
        <f t="shared" si="76"/>
        <v>1650</v>
      </c>
      <c r="P540" s="48" t="s">
        <v>1152</v>
      </c>
      <c r="Q540" s="48" t="s">
        <v>245</v>
      </c>
      <c r="R540" s="49" t="s">
        <v>166</v>
      </c>
      <c r="S540" s="49">
        <v>2</v>
      </c>
      <c r="T540" s="49">
        <v>2</v>
      </c>
      <c r="U540" s="292"/>
    </row>
    <row r="541" spans="2:20" ht="40.5" customHeight="1">
      <c r="B541" s="4" t="s">
        <v>651</v>
      </c>
      <c r="C541" s="93" t="s">
        <v>652</v>
      </c>
      <c r="D541" s="125">
        <v>0</v>
      </c>
      <c r="E541" s="125">
        <v>0</v>
      </c>
      <c r="F541" s="206">
        <v>0</v>
      </c>
      <c r="G541" s="206">
        <v>0</v>
      </c>
      <c r="H541" s="206">
        <v>0</v>
      </c>
      <c r="I541" s="206">
        <v>0</v>
      </c>
      <c r="J541" s="206">
        <v>0</v>
      </c>
      <c r="K541" s="206">
        <v>0</v>
      </c>
      <c r="L541" s="206">
        <v>1650</v>
      </c>
      <c r="M541" s="206">
        <v>1650</v>
      </c>
      <c r="N541" s="62">
        <f t="shared" si="75"/>
        <v>1650</v>
      </c>
      <c r="O541" s="62">
        <f t="shared" si="76"/>
        <v>1650</v>
      </c>
      <c r="P541" s="48" t="s">
        <v>1153</v>
      </c>
      <c r="Q541" s="48" t="s">
        <v>128</v>
      </c>
      <c r="R541" s="49">
        <v>82.9</v>
      </c>
      <c r="S541" s="49">
        <v>86.4</v>
      </c>
      <c r="T541" s="49">
        <v>86.4</v>
      </c>
    </row>
    <row r="542" spans="2:21" ht="42" customHeight="1">
      <c r="B542" s="2" t="s">
        <v>39</v>
      </c>
      <c r="C542" s="93" t="s">
        <v>653</v>
      </c>
      <c r="D542" s="71">
        <v>0</v>
      </c>
      <c r="E542" s="71">
        <v>0</v>
      </c>
      <c r="F542" s="207">
        <v>0</v>
      </c>
      <c r="G542" s="207">
        <v>0</v>
      </c>
      <c r="H542" s="207">
        <v>0</v>
      </c>
      <c r="I542" s="207">
        <v>0</v>
      </c>
      <c r="J542" s="207">
        <v>0</v>
      </c>
      <c r="K542" s="207">
        <v>0</v>
      </c>
      <c r="L542" s="207">
        <v>1416</v>
      </c>
      <c r="M542" s="207">
        <v>1416</v>
      </c>
      <c r="N542" s="36">
        <f t="shared" si="75"/>
        <v>1416</v>
      </c>
      <c r="O542" s="36">
        <f t="shared" si="76"/>
        <v>1416</v>
      </c>
      <c r="P542" s="48" t="s">
        <v>1154</v>
      </c>
      <c r="Q542" s="48" t="s">
        <v>128</v>
      </c>
      <c r="R542" s="49">
        <v>67</v>
      </c>
      <c r="S542" s="49">
        <v>100</v>
      </c>
      <c r="T542" s="49">
        <v>100</v>
      </c>
      <c r="U542" s="292"/>
    </row>
    <row r="543" spans="2:21" ht="38.25" customHeight="1">
      <c r="B543" s="4" t="s">
        <v>325</v>
      </c>
      <c r="C543" s="93" t="s">
        <v>654</v>
      </c>
      <c r="D543" s="125">
        <v>0</v>
      </c>
      <c r="E543" s="125">
        <v>0</v>
      </c>
      <c r="F543" s="206">
        <v>0</v>
      </c>
      <c r="G543" s="206">
        <v>0</v>
      </c>
      <c r="H543" s="206">
        <v>0</v>
      </c>
      <c r="I543" s="206">
        <v>0</v>
      </c>
      <c r="J543" s="206">
        <v>0</v>
      </c>
      <c r="K543" s="206">
        <v>0</v>
      </c>
      <c r="L543" s="206">
        <v>1416</v>
      </c>
      <c r="M543" s="206">
        <v>1416</v>
      </c>
      <c r="N543" s="62">
        <f t="shared" si="75"/>
        <v>1416</v>
      </c>
      <c r="O543" s="62">
        <f t="shared" si="76"/>
        <v>1416</v>
      </c>
      <c r="P543" s="48" t="s">
        <v>1155</v>
      </c>
      <c r="Q543" s="48" t="s">
        <v>128</v>
      </c>
      <c r="R543" s="49">
        <v>100</v>
      </c>
      <c r="S543" s="49">
        <v>100</v>
      </c>
      <c r="T543" s="49">
        <v>100</v>
      </c>
      <c r="U543" s="245"/>
    </row>
    <row r="544" spans="2:21" ht="69.75" customHeight="1">
      <c r="B544" s="2" t="s">
        <v>179</v>
      </c>
      <c r="C544" s="93" t="s">
        <v>655</v>
      </c>
      <c r="D544" s="71">
        <v>0</v>
      </c>
      <c r="E544" s="71">
        <v>0</v>
      </c>
      <c r="F544" s="207">
        <v>0</v>
      </c>
      <c r="G544" s="207">
        <v>0</v>
      </c>
      <c r="H544" s="207">
        <v>1042</v>
      </c>
      <c r="I544" s="207">
        <v>1041.2</v>
      </c>
      <c r="J544" s="207">
        <v>500</v>
      </c>
      <c r="K544" s="207">
        <v>500</v>
      </c>
      <c r="L544" s="207">
        <v>0</v>
      </c>
      <c r="M544" s="207">
        <v>0</v>
      </c>
      <c r="N544" s="36">
        <f t="shared" si="75"/>
        <v>1542</v>
      </c>
      <c r="O544" s="36">
        <f t="shared" si="76"/>
        <v>1541.2</v>
      </c>
      <c r="P544" s="48" t="s">
        <v>1156</v>
      </c>
      <c r="Q544" s="48" t="s">
        <v>387</v>
      </c>
      <c r="R544" s="49" t="s">
        <v>166</v>
      </c>
      <c r="S544" s="49">
        <v>0</v>
      </c>
      <c r="T544" s="49">
        <v>0</v>
      </c>
      <c r="U544" s="245"/>
    </row>
    <row r="545" spans="2:20" ht="50.25" customHeight="1">
      <c r="B545" s="4" t="s">
        <v>656</v>
      </c>
      <c r="C545" s="93" t="s">
        <v>657</v>
      </c>
      <c r="D545" s="125">
        <v>0</v>
      </c>
      <c r="E545" s="125">
        <v>0</v>
      </c>
      <c r="F545" s="206">
        <v>0</v>
      </c>
      <c r="G545" s="206">
        <v>0</v>
      </c>
      <c r="H545" s="206">
        <v>992</v>
      </c>
      <c r="I545" s="206">
        <v>991.9</v>
      </c>
      <c r="J545" s="206">
        <v>400</v>
      </c>
      <c r="K545" s="206">
        <v>400</v>
      </c>
      <c r="L545" s="206">
        <v>0</v>
      </c>
      <c r="M545" s="206">
        <v>0</v>
      </c>
      <c r="N545" s="62">
        <f t="shared" si="75"/>
        <v>1392</v>
      </c>
      <c r="O545" s="62">
        <f t="shared" si="76"/>
        <v>1391.9</v>
      </c>
      <c r="P545" s="48" t="s">
        <v>1157</v>
      </c>
      <c r="Q545" s="48" t="s">
        <v>387</v>
      </c>
      <c r="R545" s="49" t="s">
        <v>166</v>
      </c>
      <c r="S545" s="49">
        <v>0</v>
      </c>
      <c r="T545" s="49">
        <v>0</v>
      </c>
    </row>
    <row r="546" spans="2:20" ht="35.25" customHeight="1">
      <c r="B546" s="4" t="s">
        <v>658</v>
      </c>
      <c r="C546" s="93" t="s">
        <v>659</v>
      </c>
      <c r="D546" s="125">
        <v>0</v>
      </c>
      <c r="E546" s="125">
        <v>0</v>
      </c>
      <c r="F546" s="206">
        <v>0</v>
      </c>
      <c r="G546" s="206">
        <v>0</v>
      </c>
      <c r="H546" s="206">
        <v>50</v>
      </c>
      <c r="I546" s="206">
        <v>49.3</v>
      </c>
      <c r="J546" s="206">
        <v>100</v>
      </c>
      <c r="K546" s="206">
        <v>100</v>
      </c>
      <c r="L546" s="206">
        <v>0</v>
      </c>
      <c r="M546" s="206">
        <v>0</v>
      </c>
      <c r="N546" s="62">
        <f t="shared" si="75"/>
        <v>150</v>
      </c>
      <c r="O546" s="62">
        <f t="shared" si="76"/>
        <v>149.3</v>
      </c>
      <c r="P546" s="48" t="s">
        <v>1158</v>
      </c>
      <c r="Q546" s="48" t="s">
        <v>387</v>
      </c>
      <c r="R546" s="49" t="s">
        <v>166</v>
      </c>
      <c r="S546" s="49">
        <v>0</v>
      </c>
      <c r="T546" s="49">
        <v>0</v>
      </c>
    </row>
    <row r="547" spans="2:20" ht="37.5" customHeight="1">
      <c r="B547" s="4" t="s">
        <v>660</v>
      </c>
      <c r="C547" s="93" t="s">
        <v>661</v>
      </c>
      <c r="D547" s="125">
        <v>0</v>
      </c>
      <c r="E547" s="125">
        <v>0</v>
      </c>
      <c r="F547" s="206">
        <v>0</v>
      </c>
      <c r="G547" s="206">
        <v>0</v>
      </c>
      <c r="H547" s="206">
        <v>0</v>
      </c>
      <c r="I547" s="206">
        <v>0</v>
      </c>
      <c r="J547" s="206">
        <v>0</v>
      </c>
      <c r="K547" s="206">
        <v>0</v>
      </c>
      <c r="L547" s="206">
        <v>0</v>
      </c>
      <c r="M547" s="206">
        <v>0</v>
      </c>
      <c r="N547" s="62">
        <f t="shared" si="75"/>
        <v>0</v>
      </c>
      <c r="O547" s="62">
        <f t="shared" si="76"/>
        <v>0</v>
      </c>
      <c r="P547" s="48" t="s">
        <v>1159</v>
      </c>
      <c r="Q547" s="48" t="s">
        <v>387</v>
      </c>
      <c r="R547" s="49" t="s">
        <v>166</v>
      </c>
      <c r="S547" s="49">
        <v>0</v>
      </c>
      <c r="T547" s="49">
        <v>0</v>
      </c>
    </row>
    <row r="548" spans="2:20" ht="48" customHeight="1">
      <c r="B548" s="2" t="s">
        <v>181</v>
      </c>
      <c r="C548" s="93" t="s">
        <v>662</v>
      </c>
      <c r="D548" s="71">
        <v>0</v>
      </c>
      <c r="E548" s="71">
        <v>0</v>
      </c>
      <c r="F548" s="207">
        <v>0</v>
      </c>
      <c r="G548" s="207">
        <v>0</v>
      </c>
      <c r="H548" s="207">
        <v>2995</v>
      </c>
      <c r="I548" s="207">
        <v>1681.1</v>
      </c>
      <c r="J548" s="19">
        <v>0</v>
      </c>
      <c r="K548" s="19">
        <v>0</v>
      </c>
      <c r="L548" s="207">
        <v>0</v>
      </c>
      <c r="M548" s="207">
        <v>0</v>
      </c>
      <c r="N548" s="36">
        <f t="shared" si="75"/>
        <v>2995</v>
      </c>
      <c r="O548" s="36">
        <f t="shared" si="76"/>
        <v>1681.1</v>
      </c>
      <c r="P548" s="48" t="s">
        <v>1160</v>
      </c>
      <c r="Q548" s="48" t="s">
        <v>387</v>
      </c>
      <c r="R548" s="49" t="s">
        <v>166</v>
      </c>
      <c r="S548" s="49">
        <v>0</v>
      </c>
      <c r="T548" s="49">
        <v>0</v>
      </c>
    </row>
    <row r="549" spans="2:20" ht="25.5" customHeight="1">
      <c r="B549" s="4" t="s">
        <v>663</v>
      </c>
      <c r="C549" s="93" t="s">
        <v>664</v>
      </c>
      <c r="D549" s="125">
        <v>0</v>
      </c>
      <c r="E549" s="125">
        <v>0</v>
      </c>
      <c r="F549" s="206">
        <v>0</v>
      </c>
      <c r="G549" s="206">
        <v>0</v>
      </c>
      <c r="H549" s="206">
        <v>1301</v>
      </c>
      <c r="I549" s="206">
        <v>0</v>
      </c>
      <c r="J549" s="3">
        <v>0</v>
      </c>
      <c r="K549" s="3">
        <v>0</v>
      </c>
      <c r="L549" s="206">
        <v>0</v>
      </c>
      <c r="M549" s="206">
        <v>0</v>
      </c>
      <c r="N549" s="62">
        <f t="shared" si="75"/>
        <v>1301</v>
      </c>
      <c r="O549" s="62">
        <f t="shared" si="76"/>
        <v>0</v>
      </c>
      <c r="P549" s="48" t="s">
        <v>1161</v>
      </c>
      <c r="Q549" s="48" t="s">
        <v>128</v>
      </c>
      <c r="R549" s="49" t="s">
        <v>166</v>
      </c>
      <c r="S549" s="49">
        <v>100</v>
      </c>
      <c r="T549" s="49">
        <v>100</v>
      </c>
    </row>
    <row r="550" spans="2:20" ht="45" customHeight="1">
      <c r="B550" s="4" t="s">
        <v>665</v>
      </c>
      <c r="C550" s="93" t="s">
        <v>666</v>
      </c>
      <c r="D550" s="125">
        <v>0</v>
      </c>
      <c r="E550" s="125">
        <v>0</v>
      </c>
      <c r="F550" s="206">
        <v>0</v>
      </c>
      <c r="G550" s="206">
        <v>0</v>
      </c>
      <c r="H550" s="206">
        <v>1694</v>
      </c>
      <c r="I550" s="206">
        <v>1681.1</v>
      </c>
      <c r="J550" s="3">
        <v>0</v>
      </c>
      <c r="K550" s="3">
        <v>0</v>
      </c>
      <c r="L550" s="206">
        <v>0</v>
      </c>
      <c r="M550" s="206">
        <v>0</v>
      </c>
      <c r="N550" s="62">
        <f t="shared" si="75"/>
        <v>1694</v>
      </c>
      <c r="O550" s="62">
        <f t="shared" si="76"/>
        <v>1681.1</v>
      </c>
      <c r="P550" s="48" t="s">
        <v>1162</v>
      </c>
      <c r="Q550" s="48" t="s">
        <v>1163</v>
      </c>
      <c r="R550" s="49">
        <v>2116.1</v>
      </c>
      <c r="S550" s="49">
        <v>0</v>
      </c>
      <c r="T550" s="49">
        <v>0</v>
      </c>
    </row>
    <row r="551" spans="2:20" ht="37.5" customHeight="1">
      <c r="B551" s="2" t="s">
        <v>183</v>
      </c>
      <c r="C551" s="93" t="s">
        <v>667</v>
      </c>
      <c r="D551" s="71">
        <v>0</v>
      </c>
      <c r="E551" s="71">
        <v>0</v>
      </c>
      <c r="F551" s="207">
        <v>0</v>
      </c>
      <c r="G551" s="207">
        <v>0</v>
      </c>
      <c r="H551" s="207">
        <v>120</v>
      </c>
      <c r="I551" s="207">
        <v>120</v>
      </c>
      <c r="J551" s="19">
        <v>0</v>
      </c>
      <c r="K551" s="19">
        <v>0</v>
      </c>
      <c r="L551" s="207">
        <v>0</v>
      </c>
      <c r="M551" s="207">
        <v>0</v>
      </c>
      <c r="N551" s="36">
        <f t="shared" si="75"/>
        <v>120</v>
      </c>
      <c r="O551" s="36">
        <f t="shared" si="76"/>
        <v>120</v>
      </c>
      <c r="P551" s="48" t="s">
        <v>1164</v>
      </c>
      <c r="Q551" s="48" t="s">
        <v>679</v>
      </c>
      <c r="R551" s="49">
        <v>0.06</v>
      </c>
      <c r="S551" s="49">
        <v>0.05</v>
      </c>
      <c r="T551" s="49">
        <v>0</v>
      </c>
    </row>
    <row r="552" spans="2:21" ht="25.5" customHeight="1">
      <c r="B552" s="4" t="s">
        <v>668</v>
      </c>
      <c r="C552" s="93" t="s">
        <v>669</v>
      </c>
      <c r="D552" s="125">
        <v>0</v>
      </c>
      <c r="E552" s="125">
        <v>0</v>
      </c>
      <c r="F552" s="206">
        <v>0</v>
      </c>
      <c r="G552" s="206">
        <v>0</v>
      </c>
      <c r="H552" s="206">
        <v>120</v>
      </c>
      <c r="I552" s="206">
        <v>120</v>
      </c>
      <c r="J552" s="3">
        <v>0</v>
      </c>
      <c r="K552" s="3">
        <v>0</v>
      </c>
      <c r="L552" s="206">
        <v>0</v>
      </c>
      <c r="M552" s="206">
        <v>0</v>
      </c>
      <c r="N552" s="62">
        <f t="shared" si="75"/>
        <v>120</v>
      </c>
      <c r="O552" s="62">
        <f t="shared" si="76"/>
        <v>120</v>
      </c>
      <c r="P552" s="48" t="s">
        <v>1165</v>
      </c>
      <c r="Q552" s="48" t="s">
        <v>620</v>
      </c>
      <c r="R552" s="49" t="s">
        <v>166</v>
      </c>
      <c r="S552" s="49">
        <v>100</v>
      </c>
      <c r="T552" s="49">
        <v>79</v>
      </c>
      <c r="U552" s="292"/>
    </row>
    <row r="553" spans="2:20" ht="31.5" customHeight="1">
      <c r="B553" s="2" t="s">
        <v>333</v>
      </c>
      <c r="C553" s="93" t="s">
        <v>670</v>
      </c>
      <c r="D553" s="71">
        <v>0</v>
      </c>
      <c r="E553" s="71">
        <v>0</v>
      </c>
      <c r="F553" s="207">
        <v>0</v>
      </c>
      <c r="G553" s="207">
        <v>0</v>
      </c>
      <c r="H553" s="207">
        <v>0</v>
      </c>
      <c r="I553" s="207">
        <v>0</v>
      </c>
      <c r="J553" s="19">
        <v>0</v>
      </c>
      <c r="K553" s="19">
        <v>0</v>
      </c>
      <c r="L553" s="207">
        <v>50094</v>
      </c>
      <c r="M553" s="207">
        <v>50094</v>
      </c>
      <c r="N553" s="36">
        <f t="shared" si="75"/>
        <v>50094</v>
      </c>
      <c r="O553" s="36">
        <f t="shared" si="76"/>
        <v>50094</v>
      </c>
      <c r="P553" s="48" t="s">
        <v>1166</v>
      </c>
      <c r="Q553" s="48" t="s">
        <v>620</v>
      </c>
      <c r="R553" s="49">
        <v>22</v>
      </c>
      <c r="S553" s="49">
        <v>4</v>
      </c>
      <c r="T553" s="49">
        <v>4</v>
      </c>
    </row>
    <row r="554" spans="2:21" ht="48.75" customHeight="1">
      <c r="B554" s="4" t="s">
        <v>671</v>
      </c>
      <c r="C554" s="93" t="s">
        <v>672</v>
      </c>
      <c r="D554" s="125">
        <v>0</v>
      </c>
      <c r="E554" s="125">
        <v>0</v>
      </c>
      <c r="F554" s="206">
        <v>0</v>
      </c>
      <c r="G554" s="206">
        <v>0</v>
      </c>
      <c r="H554" s="206">
        <v>0</v>
      </c>
      <c r="I554" s="206">
        <v>0</v>
      </c>
      <c r="J554" s="3">
        <v>0</v>
      </c>
      <c r="K554" s="3">
        <v>0</v>
      </c>
      <c r="L554" s="206">
        <v>50094</v>
      </c>
      <c r="M554" s="206">
        <v>50094</v>
      </c>
      <c r="N554" s="62">
        <f t="shared" si="75"/>
        <v>50094</v>
      </c>
      <c r="O554" s="62">
        <f t="shared" si="76"/>
        <v>50094</v>
      </c>
      <c r="P554" s="48"/>
      <c r="Q554" s="48"/>
      <c r="R554" s="49"/>
      <c r="S554" s="49"/>
      <c r="T554" s="49"/>
      <c r="U554" s="292"/>
    </row>
    <row r="555" spans="2:20" ht="21" customHeight="1">
      <c r="B555" s="2" t="s">
        <v>335</v>
      </c>
      <c r="C555" s="93" t="s">
        <v>673</v>
      </c>
      <c r="D555" s="71">
        <v>0</v>
      </c>
      <c r="E555" s="71">
        <v>0</v>
      </c>
      <c r="F555" s="207">
        <v>0</v>
      </c>
      <c r="G555" s="207">
        <v>0</v>
      </c>
      <c r="H555" s="207">
        <v>0</v>
      </c>
      <c r="I555" s="207">
        <v>0</v>
      </c>
      <c r="J555" s="19">
        <v>0</v>
      </c>
      <c r="K555" s="19">
        <v>0</v>
      </c>
      <c r="L555" s="207">
        <v>0</v>
      </c>
      <c r="M555" s="207">
        <v>0</v>
      </c>
      <c r="N555" s="36">
        <f t="shared" si="75"/>
        <v>0</v>
      </c>
      <c r="O555" s="36">
        <f t="shared" si="76"/>
        <v>0</v>
      </c>
      <c r="P555" s="258"/>
      <c r="Q555" s="259"/>
      <c r="R555" s="260"/>
      <c r="S555" s="260"/>
      <c r="T555" s="260"/>
    </row>
    <row r="556" spans="2:20" ht="45" customHeight="1">
      <c r="B556" s="4" t="s">
        <v>674</v>
      </c>
      <c r="C556" s="93" t="s">
        <v>675</v>
      </c>
      <c r="D556" s="125">
        <v>0</v>
      </c>
      <c r="E556" s="125">
        <v>0</v>
      </c>
      <c r="F556" s="206">
        <v>0</v>
      </c>
      <c r="G556" s="206">
        <v>0</v>
      </c>
      <c r="H556" s="206">
        <v>0</v>
      </c>
      <c r="I556" s="206">
        <v>0</v>
      </c>
      <c r="J556" s="3">
        <v>0</v>
      </c>
      <c r="K556" s="3">
        <v>0</v>
      </c>
      <c r="L556" s="206">
        <v>0</v>
      </c>
      <c r="M556" s="206">
        <v>0</v>
      </c>
      <c r="N556" s="62">
        <f t="shared" si="75"/>
        <v>0</v>
      </c>
      <c r="O556" s="257">
        <f t="shared" si="76"/>
        <v>0</v>
      </c>
      <c r="P556" s="204"/>
      <c r="Q556" s="246"/>
      <c r="R556" s="247"/>
      <c r="S556" s="247"/>
      <c r="T556" s="248"/>
    </row>
    <row r="557" spans="2:20" ht="57.75" customHeight="1">
      <c r="B557" s="2" t="s">
        <v>337</v>
      </c>
      <c r="C557" s="250" t="s">
        <v>1135</v>
      </c>
      <c r="D557" s="71">
        <v>0</v>
      </c>
      <c r="E557" s="71">
        <v>0</v>
      </c>
      <c r="F557" s="207">
        <v>0</v>
      </c>
      <c r="G557" s="207">
        <v>0</v>
      </c>
      <c r="H557" s="207">
        <v>0</v>
      </c>
      <c r="I557" s="207">
        <v>0</v>
      </c>
      <c r="J557" s="71">
        <v>0</v>
      </c>
      <c r="K557" s="71">
        <v>0</v>
      </c>
      <c r="L557" s="207">
        <v>0</v>
      </c>
      <c r="M557" s="207">
        <v>0</v>
      </c>
      <c r="N557" s="36">
        <f aca="true" t="shared" si="77" ref="N557:O563">D557+F557+H557+J557+L557</f>
        <v>0</v>
      </c>
      <c r="O557" s="36">
        <f t="shared" si="77"/>
        <v>0</v>
      </c>
      <c r="P557" s="251"/>
      <c r="Q557" s="244"/>
      <c r="R557" s="245"/>
      <c r="S557" s="245"/>
      <c r="T557" s="252"/>
    </row>
    <row r="558" spans="2:20" ht="30" customHeight="1">
      <c r="B558" s="235" t="s">
        <v>1136</v>
      </c>
      <c r="C558" s="250" t="s">
        <v>1137</v>
      </c>
      <c r="D558" s="125">
        <v>0</v>
      </c>
      <c r="E558" s="125">
        <v>0</v>
      </c>
      <c r="F558" s="206">
        <v>0</v>
      </c>
      <c r="G558" s="206">
        <v>0</v>
      </c>
      <c r="H558" s="206">
        <v>0</v>
      </c>
      <c r="I558" s="206">
        <v>0</v>
      </c>
      <c r="J558" s="125">
        <v>0</v>
      </c>
      <c r="K558" s="125">
        <v>0</v>
      </c>
      <c r="L558" s="206">
        <v>0</v>
      </c>
      <c r="M558" s="206">
        <v>0</v>
      </c>
      <c r="N558" s="62">
        <f t="shared" si="77"/>
        <v>0</v>
      </c>
      <c r="O558" s="62">
        <f t="shared" si="77"/>
        <v>0</v>
      </c>
      <c r="P558" s="251"/>
      <c r="Q558" s="244"/>
      <c r="R558" s="245"/>
      <c r="S558" s="245"/>
      <c r="T558" s="252"/>
    </row>
    <row r="559" spans="2:20" ht="36.75" customHeight="1">
      <c r="B559" s="2" t="s">
        <v>1004</v>
      </c>
      <c r="C559" s="250" t="s">
        <v>1138</v>
      </c>
      <c r="D559" s="71">
        <v>0</v>
      </c>
      <c r="E559" s="71">
        <v>0</v>
      </c>
      <c r="F559" s="207">
        <v>2435</v>
      </c>
      <c r="G559" s="207">
        <v>602.6</v>
      </c>
      <c r="H559" s="207">
        <v>157</v>
      </c>
      <c r="I559" s="207">
        <v>31.7</v>
      </c>
      <c r="J559" s="71">
        <v>0</v>
      </c>
      <c r="K559" s="71">
        <v>0</v>
      </c>
      <c r="L559" s="207">
        <v>3488</v>
      </c>
      <c r="M559" s="207">
        <v>3488</v>
      </c>
      <c r="N559" s="36">
        <f t="shared" si="77"/>
        <v>6080</v>
      </c>
      <c r="O559" s="36">
        <f t="shared" si="77"/>
        <v>4122.3</v>
      </c>
      <c r="P559" s="251"/>
      <c r="Q559" s="244"/>
      <c r="R559" s="245"/>
      <c r="S559" s="245"/>
      <c r="T559" s="252"/>
    </row>
    <row r="560" spans="2:20" ht="39" customHeight="1">
      <c r="B560" s="235" t="s">
        <v>1139</v>
      </c>
      <c r="C560" s="250" t="s">
        <v>1140</v>
      </c>
      <c r="D560" s="125">
        <v>0</v>
      </c>
      <c r="E560" s="125">
        <v>0</v>
      </c>
      <c r="F560" s="206">
        <v>0</v>
      </c>
      <c r="G560" s="206">
        <v>0</v>
      </c>
      <c r="H560" s="206">
        <v>0</v>
      </c>
      <c r="I560" s="206">
        <v>0</v>
      </c>
      <c r="J560" s="125">
        <v>0</v>
      </c>
      <c r="K560" s="125">
        <v>0</v>
      </c>
      <c r="L560" s="206">
        <v>0</v>
      </c>
      <c r="M560" s="206">
        <v>0</v>
      </c>
      <c r="N560" s="62">
        <f t="shared" si="77"/>
        <v>0</v>
      </c>
      <c r="O560" s="62">
        <f t="shared" si="77"/>
        <v>0</v>
      </c>
      <c r="P560" s="251"/>
      <c r="Q560" s="244"/>
      <c r="R560" s="245"/>
      <c r="S560" s="245"/>
      <c r="T560" s="252"/>
    </row>
    <row r="561" spans="2:20" ht="44.25" customHeight="1">
      <c r="B561" s="235" t="s">
        <v>1141</v>
      </c>
      <c r="C561" s="250" t="s">
        <v>1142</v>
      </c>
      <c r="D561" s="125">
        <v>0</v>
      </c>
      <c r="E561" s="125">
        <v>0</v>
      </c>
      <c r="F561" s="206">
        <v>0</v>
      </c>
      <c r="G561" s="206">
        <v>0</v>
      </c>
      <c r="H561" s="206">
        <v>0</v>
      </c>
      <c r="I561" s="206">
        <v>0</v>
      </c>
      <c r="J561" s="125">
        <v>0</v>
      </c>
      <c r="K561" s="125">
        <v>0</v>
      </c>
      <c r="L561" s="206">
        <v>0</v>
      </c>
      <c r="M561" s="206">
        <v>0</v>
      </c>
      <c r="N561" s="62">
        <f t="shared" si="77"/>
        <v>0</v>
      </c>
      <c r="O561" s="62">
        <f t="shared" si="77"/>
        <v>0</v>
      </c>
      <c r="P561" s="251"/>
      <c r="Q561" s="244"/>
      <c r="R561" s="245"/>
      <c r="S561" s="245"/>
      <c r="T561" s="252"/>
    </row>
    <row r="562" spans="2:20" ht="43.5" customHeight="1">
      <c r="B562" s="235" t="s">
        <v>1143</v>
      </c>
      <c r="C562" s="250" t="s">
        <v>1144</v>
      </c>
      <c r="D562" s="125">
        <v>0</v>
      </c>
      <c r="E562" s="125">
        <v>0</v>
      </c>
      <c r="F562" s="206">
        <v>2435</v>
      </c>
      <c r="G562" s="206">
        <v>602.6</v>
      </c>
      <c r="H562" s="206">
        <v>157</v>
      </c>
      <c r="I562" s="206">
        <v>31.7</v>
      </c>
      <c r="J562" s="125">
        <v>0</v>
      </c>
      <c r="K562" s="125">
        <v>0</v>
      </c>
      <c r="L562" s="206">
        <v>3488</v>
      </c>
      <c r="M562" s="206">
        <v>3488</v>
      </c>
      <c r="N562" s="62">
        <f t="shared" si="77"/>
        <v>6080</v>
      </c>
      <c r="O562" s="62">
        <f t="shared" si="77"/>
        <v>4122.3</v>
      </c>
      <c r="P562" s="251"/>
      <c r="Q562" s="244"/>
      <c r="R562" s="245"/>
      <c r="S562" s="245"/>
      <c r="T562" s="252"/>
    </row>
    <row r="563" spans="2:20" ht="25.5" customHeight="1">
      <c r="B563" s="2" t="s">
        <v>1005</v>
      </c>
      <c r="C563" s="250" t="s">
        <v>1145</v>
      </c>
      <c r="D563" s="71">
        <v>0</v>
      </c>
      <c r="E563" s="71">
        <v>0</v>
      </c>
      <c r="F563" s="207">
        <v>8300</v>
      </c>
      <c r="G563" s="207">
        <v>8300</v>
      </c>
      <c r="H563" s="207">
        <v>0</v>
      </c>
      <c r="I563" s="207">
        <v>0</v>
      </c>
      <c r="J563" s="71">
        <v>0</v>
      </c>
      <c r="K563" s="71">
        <v>0</v>
      </c>
      <c r="L563" s="207">
        <v>0</v>
      </c>
      <c r="M563" s="207">
        <v>0</v>
      </c>
      <c r="N563" s="36">
        <f t="shared" si="77"/>
        <v>8300</v>
      </c>
      <c r="O563" s="36">
        <f t="shared" si="77"/>
        <v>8300</v>
      </c>
      <c r="P563" s="253"/>
      <c r="Q563" s="254"/>
      <c r="R563" s="255"/>
      <c r="S563" s="255"/>
      <c r="T563" s="256"/>
    </row>
    <row r="564" spans="2:20" ht="39.75" customHeight="1">
      <c r="B564" s="395" t="s">
        <v>104</v>
      </c>
      <c r="C564" s="396"/>
      <c r="D564" s="109">
        <f>D536</f>
        <v>0</v>
      </c>
      <c r="E564" s="109">
        <f aca="true" t="shared" si="78" ref="E564:O564">E536</f>
        <v>0</v>
      </c>
      <c r="F564" s="109">
        <f t="shared" si="78"/>
        <v>10735</v>
      </c>
      <c r="G564" s="109">
        <f t="shared" si="78"/>
        <v>8902.6</v>
      </c>
      <c r="H564" s="109">
        <f t="shared" si="78"/>
        <v>4314</v>
      </c>
      <c r="I564" s="109">
        <f t="shared" si="78"/>
        <v>2874</v>
      </c>
      <c r="J564" s="109">
        <f t="shared" si="78"/>
        <v>500</v>
      </c>
      <c r="K564" s="109">
        <f t="shared" si="78"/>
        <v>500</v>
      </c>
      <c r="L564" s="109">
        <f t="shared" si="78"/>
        <v>59148</v>
      </c>
      <c r="M564" s="109">
        <f t="shared" si="78"/>
        <v>59148</v>
      </c>
      <c r="N564" s="109">
        <f t="shared" si="78"/>
        <v>74697</v>
      </c>
      <c r="O564" s="109">
        <f t="shared" si="78"/>
        <v>71424.6</v>
      </c>
      <c r="P564" s="14"/>
      <c r="Q564" s="14"/>
      <c r="R564" s="14"/>
      <c r="S564" s="14"/>
      <c r="T564" s="14"/>
    </row>
    <row r="565" spans="2:20" ht="30" customHeight="1">
      <c r="B565" s="307" t="s">
        <v>1459</v>
      </c>
      <c r="C565" s="313"/>
      <c r="D565" s="313"/>
      <c r="E565" s="313"/>
      <c r="F565" s="313"/>
      <c r="G565" s="313"/>
      <c r="H565" s="313"/>
      <c r="I565" s="313"/>
      <c r="J565" s="313"/>
      <c r="K565" s="313"/>
      <c r="L565" s="313"/>
      <c r="M565" s="313"/>
      <c r="N565" s="313"/>
      <c r="O565" s="313"/>
      <c r="P565" s="313"/>
      <c r="Q565" s="313"/>
      <c r="R565" s="313"/>
      <c r="S565" s="313"/>
      <c r="T565" s="314"/>
    </row>
    <row r="566" spans="2:20" ht="30" customHeight="1">
      <c r="B566" s="390" t="s">
        <v>0</v>
      </c>
      <c r="C566" s="390" t="s">
        <v>1</v>
      </c>
      <c r="D566" s="385" t="s">
        <v>228</v>
      </c>
      <c r="E566" s="386"/>
      <c r="F566" s="356" t="s">
        <v>105</v>
      </c>
      <c r="G566" s="357"/>
      <c r="H566" s="317" t="s">
        <v>108</v>
      </c>
      <c r="I566" s="318"/>
      <c r="J566" s="393" t="s">
        <v>676</v>
      </c>
      <c r="K566" s="394"/>
      <c r="L566" s="317" t="s">
        <v>109</v>
      </c>
      <c r="M566" s="318"/>
      <c r="N566" s="317" t="s">
        <v>147</v>
      </c>
      <c r="O566" s="318"/>
      <c r="P566" s="321" t="s">
        <v>110</v>
      </c>
      <c r="Q566" s="321" t="s">
        <v>111</v>
      </c>
      <c r="R566" s="321" t="s">
        <v>112</v>
      </c>
      <c r="S566" s="321" t="s">
        <v>113</v>
      </c>
      <c r="T566" s="321" t="s">
        <v>114</v>
      </c>
    </row>
    <row r="567" spans="2:20" ht="42" customHeight="1">
      <c r="B567" s="391"/>
      <c r="C567" s="392"/>
      <c r="D567" s="6" t="s">
        <v>2</v>
      </c>
      <c r="E567" s="6" t="s">
        <v>3</v>
      </c>
      <c r="F567" s="5" t="s">
        <v>2</v>
      </c>
      <c r="G567" s="7" t="s">
        <v>3</v>
      </c>
      <c r="H567" s="6" t="s">
        <v>2</v>
      </c>
      <c r="I567" s="6" t="s">
        <v>3</v>
      </c>
      <c r="J567" s="6" t="s">
        <v>2</v>
      </c>
      <c r="K567" s="6" t="s">
        <v>3</v>
      </c>
      <c r="L567" s="6" t="s">
        <v>2</v>
      </c>
      <c r="M567" s="6" t="s">
        <v>3</v>
      </c>
      <c r="N567" s="6" t="s">
        <v>2</v>
      </c>
      <c r="O567" s="6" t="s">
        <v>3</v>
      </c>
      <c r="P567" s="322"/>
      <c r="Q567" s="322"/>
      <c r="R567" s="322"/>
      <c r="S567" s="322"/>
      <c r="T567" s="322"/>
    </row>
    <row r="568" spans="2:20" ht="56.25" customHeight="1">
      <c r="B568" s="13" t="s">
        <v>4</v>
      </c>
      <c r="C568" s="13" t="s">
        <v>5</v>
      </c>
      <c r="D568" s="13" t="s">
        <v>6</v>
      </c>
      <c r="E568" s="13" t="s">
        <v>367</v>
      </c>
      <c r="F568" s="13" t="s">
        <v>7</v>
      </c>
      <c r="G568" s="13" t="s">
        <v>8</v>
      </c>
      <c r="H568" s="13" t="s">
        <v>566</v>
      </c>
      <c r="I568" s="13" t="s">
        <v>567</v>
      </c>
      <c r="J568" s="13" t="s">
        <v>106</v>
      </c>
      <c r="K568" s="13" t="s">
        <v>568</v>
      </c>
      <c r="L568" s="13" t="s">
        <v>569</v>
      </c>
      <c r="M568" s="13" t="s">
        <v>107</v>
      </c>
      <c r="N568" s="13" t="s">
        <v>570</v>
      </c>
      <c r="O568" s="13" t="s">
        <v>571</v>
      </c>
      <c r="P568" s="13" t="s">
        <v>502</v>
      </c>
      <c r="Q568" s="13" t="s">
        <v>572</v>
      </c>
      <c r="R568" s="13" t="s">
        <v>573</v>
      </c>
      <c r="S568" s="13" t="s">
        <v>680</v>
      </c>
      <c r="T568" s="13" t="s">
        <v>681</v>
      </c>
    </row>
    <row r="569" spans="2:20" ht="14.25" customHeight="1">
      <c r="B569" s="347" t="s">
        <v>682</v>
      </c>
      <c r="C569" s="375"/>
      <c r="D569" s="375"/>
      <c r="E569" s="375"/>
      <c r="F569" s="375"/>
      <c r="G569" s="375"/>
      <c r="H569" s="375"/>
      <c r="I569" s="375"/>
      <c r="J569" s="375"/>
      <c r="K569" s="375"/>
      <c r="L569" s="375"/>
      <c r="M569" s="375"/>
      <c r="N569" s="375"/>
      <c r="O569" s="375"/>
      <c r="P569" s="375"/>
      <c r="Q569" s="375"/>
      <c r="R569" s="375"/>
      <c r="S569" s="375"/>
      <c r="T569" s="375"/>
    </row>
    <row r="570" spans="2:20" ht="21.75" customHeight="1">
      <c r="B570" s="347" t="s">
        <v>683</v>
      </c>
      <c r="C570" s="375"/>
      <c r="D570" s="375"/>
      <c r="E570" s="375"/>
      <c r="F570" s="375"/>
      <c r="G570" s="375"/>
      <c r="H570" s="375"/>
      <c r="I570" s="375"/>
      <c r="J570" s="375"/>
      <c r="K570" s="375"/>
      <c r="L570" s="375"/>
      <c r="M570" s="375"/>
      <c r="N570" s="375"/>
      <c r="O570" s="375"/>
      <c r="P570" s="375"/>
      <c r="Q570" s="375"/>
      <c r="R570" s="375"/>
      <c r="S570" s="375"/>
      <c r="T570" s="375"/>
    </row>
    <row r="571" spans="2:20" ht="27" customHeight="1">
      <c r="B571" s="18" t="s">
        <v>117</v>
      </c>
      <c r="C571" s="118" t="s">
        <v>711</v>
      </c>
      <c r="D571" s="96">
        <f>D572+D573+D574</f>
        <v>0</v>
      </c>
      <c r="E571" s="96">
        <f aca="true" t="shared" si="79" ref="E571:M571">E572+E573+E574</f>
        <v>0</v>
      </c>
      <c r="F571" s="96">
        <f t="shared" si="79"/>
        <v>0</v>
      </c>
      <c r="G571" s="96">
        <f t="shared" si="79"/>
        <v>0</v>
      </c>
      <c r="H571" s="207">
        <v>13460.5</v>
      </c>
      <c r="I571" s="207">
        <v>13460.5</v>
      </c>
      <c r="J571" s="96">
        <f t="shared" si="79"/>
        <v>0</v>
      </c>
      <c r="K571" s="96">
        <f t="shared" si="79"/>
        <v>0</v>
      </c>
      <c r="L571" s="96">
        <f t="shared" si="79"/>
        <v>0</v>
      </c>
      <c r="M571" s="96">
        <f t="shared" si="79"/>
        <v>0</v>
      </c>
      <c r="N571" s="96">
        <f aca="true" t="shared" si="80" ref="N571:O575">D571+F571+H571+J571+L571</f>
        <v>13460.5</v>
      </c>
      <c r="O571" s="96">
        <f t="shared" si="80"/>
        <v>13460.5</v>
      </c>
      <c r="P571" s="48" t="s">
        <v>712</v>
      </c>
      <c r="Q571" s="48" t="s">
        <v>128</v>
      </c>
      <c r="R571" s="49" t="s">
        <v>129</v>
      </c>
      <c r="S571" s="49">
        <v>100</v>
      </c>
      <c r="T571" s="49">
        <v>100</v>
      </c>
    </row>
    <row r="572" spans="2:20" ht="56.25" customHeight="1">
      <c r="B572" s="2" t="s">
        <v>9</v>
      </c>
      <c r="C572" s="93" t="s">
        <v>684</v>
      </c>
      <c r="D572" s="94">
        <v>0</v>
      </c>
      <c r="E572" s="94">
        <v>0</v>
      </c>
      <c r="F572" s="124">
        <v>0</v>
      </c>
      <c r="G572" s="3">
        <v>0</v>
      </c>
      <c r="H572" s="206">
        <v>13460.5</v>
      </c>
      <c r="I572" s="206">
        <v>13460.5</v>
      </c>
      <c r="J572" s="3">
        <v>0</v>
      </c>
      <c r="K572" s="3">
        <v>0</v>
      </c>
      <c r="L572" s="3">
        <v>0</v>
      </c>
      <c r="M572" s="8">
        <v>0</v>
      </c>
      <c r="N572" s="94">
        <f t="shared" si="80"/>
        <v>13460.5</v>
      </c>
      <c r="O572" s="94">
        <f t="shared" si="80"/>
        <v>13460.5</v>
      </c>
      <c r="P572" s="50" t="s">
        <v>713</v>
      </c>
      <c r="Q572" s="50" t="s">
        <v>128</v>
      </c>
      <c r="R572" s="66" t="s">
        <v>714</v>
      </c>
      <c r="S572" s="66">
        <v>0.42</v>
      </c>
      <c r="T572" s="66">
        <v>0.42</v>
      </c>
    </row>
    <row r="573" spans="2:20" ht="45.75" customHeight="1">
      <c r="B573" s="2" t="s">
        <v>37</v>
      </c>
      <c r="C573" s="93" t="s">
        <v>685</v>
      </c>
      <c r="D573" s="94">
        <v>0</v>
      </c>
      <c r="E573" s="94">
        <v>0</v>
      </c>
      <c r="F573" s="124">
        <v>0</v>
      </c>
      <c r="G573" s="3">
        <v>0</v>
      </c>
      <c r="H573" s="206">
        <v>0</v>
      </c>
      <c r="I573" s="206">
        <v>0</v>
      </c>
      <c r="J573" s="3">
        <v>0</v>
      </c>
      <c r="K573" s="3">
        <v>0</v>
      </c>
      <c r="L573" s="3">
        <v>0</v>
      </c>
      <c r="M573" s="8">
        <v>0</v>
      </c>
      <c r="N573" s="94">
        <f t="shared" si="80"/>
        <v>0</v>
      </c>
      <c r="O573" s="94">
        <f t="shared" si="80"/>
        <v>0</v>
      </c>
      <c r="P573" s="323" t="s">
        <v>1168</v>
      </c>
      <c r="Q573" s="323" t="s">
        <v>128</v>
      </c>
      <c r="R573" s="319" t="s">
        <v>166</v>
      </c>
      <c r="S573" s="319">
        <v>47</v>
      </c>
      <c r="T573" s="319">
        <v>47</v>
      </c>
    </row>
    <row r="574" spans="2:20" ht="36" customHeight="1">
      <c r="B574" s="22" t="s">
        <v>39</v>
      </c>
      <c r="C574" s="97" t="s">
        <v>686</v>
      </c>
      <c r="D574" s="98">
        <v>0</v>
      </c>
      <c r="E574" s="98">
        <v>0</v>
      </c>
      <c r="F574" s="127">
        <v>0</v>
      </c>
      <c r="G574" s="21">
        <v>0</v>
      </c>
      <c r="H574" s="206">
        <v>0</v>
      </c>
      <c r="I574" s="206">
        <v>0</v>
      </c>
      <c r="J574" s="21">
        <v>0</v>
      </c>
      <c r="K574" s="21">
        <v>0</v>
      </c>
      <c r="L574" s="21">
        <v>0</v>
      </c>
      <c r="M574" s="27">
        <v>0</v>
      </c>
      <c r="N574" s="98">
        <f t="shared" si="80"/>
        <v>0</v>
      </c>
      <c r="O574" s="98">
        <f t="shared" si="80"/>
        <v>0</v>
      </c>
      <c r="P574" s="409"/>
      <c r="Q574" s="409"/>
      <c r="R574" s="410"/>
      <c r="S574" s="410"/>
      <c r="T574" s="410"/>
    </row>
    <row r="575" spans="2:20" ht="37.5" customHeight="1">
      <c r="B575" s="397" t="s">
        <v>644</v>
      </c>
      <c r="C575" s="397"/>
      <c r="D575" s="104">
        <f>D571</f>
        <v>0</v>
      </c>
      <c r="E575" s="104">
        <f aca="true" t="shared" si="81" ref="E575:M575">E571</f>
        <v>0</v>
      </c>
      <c r="F575" s="104">
        <f t="shared" si="81"/>
        <v>0</v>
      </c>
      <c r="G575" s="104">
        <f t="shared" si="81"/>
        <v>0</v>
      </c>
      <c r="H575" s="104">
        <f t="shared" si="81"/>
        <v>13460.5</v>
      </c>
      <c r="I575" s="104">
        <f t="shared" si="81"/>
        <v>13460.5</v>
      </c>
      <c r="J575" s="104">
        <f t="shared" si="81"/>
        <v>0</v>
      </c>
      <c r="K575" s="104">
        <f t="shared" si="81"/>
        <v>0</v>
      </c>
      <c r="L575" s="104">
        <f t="shared" si="81"/>
        <v>0</v>
      </c>
      <c r="M575" s="104">
        <f t="shared" si="81"/>
        <v>0</v>
      </c>
      <c r="N575" s="104">
        <f t="shared" si="80"/>
        <v>13460.5</v>
      </c>
      <c r="O575" s="104">
        <f t="shared" si="80"/>
        <v>13460.5</v>
      </c>
      <c r="P575" s="9"/>
      <c r="Q575" s="9"/>
      <c r="R575" s="9"/>
      <c r="S575" s="9"/>
      <c r="T575" s="9"/>
    </row>
    <row r="576" spans="2:20" ht="24" customHeight="1">
      <c r="B576" s="307" t="s">
        <v>1429</v>
      </c>
      <c r="C576" s="308"/>
      <c r="D576" s="308"/>
      <c r="E576" s="308"/>
      <c r="F576" s="308"/>
      <c r="G576" s="308"/>
      <c r="H576" s="308"/>
      <c r="I576" s="308"/>
      <c r="J576" s="308"/>
      <c r="K576" s="308"/>
      <c r="L576" s="308"/>
      <c r="M576" s="308"/>
      <c r="N576" s="308"/>
      <c r="O576" s="308"/>
      <c r="P576" s="308"/>
      <c r="Q576" s="308"/>
      <c r="R576" s="308"/>
      <c r="S576" s="308"/>
      <c r="T576" s="309"/>
    </row>
    <row r="577" spans="2:20" ht="24" customHeight="1">
      <c r="B577" s="347" t="s">
        <v>715</v>
      </c>
      <c r="C577" s="406"/>
      <c r="D577" s="406"/>
      <c r="E577" s="406"/>
      <c r="F577" s="406"/>
      <c r="G577" s="406"/>
      <c r="H577" s="406"/>
      <c r="I577" s="406"/>
      <c r="J577" s="406"/>
      <c r="K577" s="406"/>
      <c r="L577" s="406"/>
      <c r="M577" s="406"/>
      <c r="N577" s="406"/>
      <c r="O577" s="406"/>
      <c r="P577" s="406"/>
      <c r="Q577" s="406"/>
      <c r="R577" s="406"/>
      <c r="S577" s="406"/>
      <c r="T577" s="406"/>
    </row>
    <row r="578" spans="2:20" ht="27.75" customHeight="1">
      <c r="B578" s="15" t="s">
        <v>117</v>
      </c>
      <c r="C578" s="122" t="s">
        <v>716</v>
      </c>
      <c r="D578" s="128">
        <f aca="true" t="shared" si="82" ref="D578:M578">D579+D580+D581</f>
        <v>0</v>
      </c>
      <c r="E578" s="128">
        <f t="shared" si="82"/>
        <v>0</v>
      </c>
      <c r="F578" s="128">
        <f t="shared" si="82"/>
        <v>0</v>
      </c>
      <c r="G578" s="128">
        <f t="shared" si="82"/>
        <v>0</v>
      </c>
      <c r="H578" s="207">
        <v>0</v>
      </c>
      <c r="I578" s="207">
        <v>0</v>
      </c>
      <c r="J578" s="128">
        <f t="shared" si="82"/>
        <v>0</v>
      </c>
      <c r="K578" s="128">
        <f t="shared" si="82"/>
        <v>0</v>
      </c>
      <c r="L578" s="128">
        <f t="shared" si="82"/>
        <v>0</v>
      </c>
      <c r="M578" s="128">
        <f t="shared" si="82"/>
        <v>0</v>
      </c>
      <c r="N578" s="128">
        <f>D578+F578+H578+J578+L578</f>
        <v>0</v>
      </c>
      <c r="O578" s="128">
        <f>E578+G578+I578+K578+M578</f>
        <v>0</v>
      </c>
      <c r="P578" s="323" t="s">
        <v>1169</v>
      </c>
      <c r="Q578" s="323" t="s">
        <v>128</v>
      </c>
      <c r="R578" s="319" t="s">
        <v>717</v>
      </c>
      <c r="S578" s="319">
        <v>12.5</v>
      </c>
      <c r="T578" s="319">
        <v>0</v>
      </c>
    </row>
    <row r="579" spans="2:21" ht="27.75" customHeight="1">
      <c r="B579" s="2" t="s">
        <v>9</v>
      </c>
      <c r="C579" s="93" t="s">
        <v>687</v>
      </c>
      <c r="D579" s="94">
        <v>0</v>
      </c>
      <c r="E579" s="94">
        <v>0</v>
      </c>
      <c r="F579" s="124">
        <v>0</v>
      </c>
      <c r="G579" s="3">
        <v>0</v>
      </c>
      <c r="H579" s="206">
        <v>0</v>
      </c>
      <c r="I579" s="206">
        <v>0</v>
      </c>
      <c r="J579" s="3">
        <v>0</v>
      </c>
      <c r="K579" s="3">
        <v>0</v>
      </c>
      <c r="L579" s="3">
        <v>0</v>
      </c>
      <c r="M579" s="8">
        <v>0</v>
      </c>
      <c r="N579" s="94">
        <f aca="true" t="shared" si="83" ref="N579:N616">D579+F579+H579+J579+L579</f>
        <v>0</v>
      </c>
      <c r="O579" s="94">
        <f aca="true" t="shared" si="84" ref="O579:O616">E579+G579+I579+K579+M579</f>
        <v>0</v>
      </c>
      <c r="P579" s="324"/>
      <c r="Q579" s="324"/>
      <c r="R579" s="320"/>
      <c r="S579" s="320"/>
      <c r="T579" s="320"/>
      <c r="U579" s="238"/>
    </row>
    <row r="580" spans="2:21" ht="38.25" customHeight="1">
      <c r="B580" s="2" t="s">
        <v>37</v>
      </c>
      <c r="C580" s="93" t="s">
        <v>688</v>
      </c>
      <c r="D580" s="94">
        <v>0</v>
      </c>
      <c r="E580" s="94">
        <v>0</v>
      </c>
      <c r="F580" s="124">
        <v>0</v>
      </c>
      <c r="G580" s="3">
        <v>0</v>
      </c>
      <c r="H580" s="206">
        <v>0</v>
      </c>
      <c r="I580" s="206">
        <v>0</v>
      </c>
      <c r="J580" s="3">
        <v>0</v>
      </c>
      <c r="K580" s="3">
        <v>0</v>
      </c>
      <c r="L580" s="3">
        <v>0</v>
      </c>
      <c r="M580" s="8">
        <v>0</v>
      </c>
      <c r="N580" s="94">
        <f t="shared" si="83"/>
        <v>0</v>
      </c>
      <c r="O580" s="94">
        <f t="shared" si="84"/>
        <v>0</v>
      </c>
      <c r="P580" s="324"/>
      <c r="Q580" s="324"/>
      <c r="R580" s="320"/>
      <c r="S580" s="320"/>
      <c r="T580" s="320"/>
      <c r="U580" s="238"/>
    </row>
    <row r="581" spans="2:21" ht="23.25" customHeight="1">
      <c r="B581" s="2" t="s">
        <v>39</v>
      </c>
      <c r="C581" s="93" t="s">
        <v>689</v>
      </c>
      <c r="D581" s="94">
        <v>0</v>
      </c>
      <c r="E581" s="94">
        <v>0</v>
      </c>
      <c r="F581" s="124">
        <v>0</v>
      </c>
      <c r="G581" s="3">
        <v>0</v>
      </c>
      <c r="H581" s="206">
        <v>0</v>
      </c>
      <c r="I581" s="206">
        <v>0</v>
      </c>
      <c r="J581" s="3">
        <v>0</v>
      </c>
      <c r="K581" s="3">
        <v>0</v>
      </c>
      <c r="L581" s="3">
        <v>0</v>
      </c>
      <c r="M581" s="8">
        <v>0</v>
      </c>
      <c r="N581" s="94">
        <f t="shared" si="83"/>
        <v>0</v>
      </c>
      <c r="O581" s="94">
        <f t="shared" si="84"/>
        <v>0</v>
      </c>
      <c r="P581" s="324"/>
      <c r="Q581" s="324"/>
      <c r="R581" s="320"/>
      <c r="S581" s="320"/>
      <c r="T581" s="320"/>
      <c r="U581" s="238"/>
    </row>
    <row r="582" spans="2:21" ht="37.5" customHeight="1">
      <c r="B582" s="15" t="s">
        <v>119</v>
      </c>
      <c r="C582" s="122" t="s">
        <v>718</v>
      </c>
      <c r="D582" s="128">
        <f>D583+D584+D585+D586+D587</f>
        <v>0</v>
      </c>
      <c r="E582" s="128">
        <f aca="true" t="shared" si="85" ref="E582:M582">E583+E584+E585+E586+E587</f>
        <v>0</v>
      </c>
      <c r="F582" s="128">
        <f t="shared" si="85"/>
        <v>0</v>
      </c>
      <c r="G582" s="128">
        <f t="shared" si="85"/>
        <v>0</v>
      </c>
      <c r="H582" s="207">
        <v>30</v>
      </c>
      <c r="I582" s="207">
        <v>17</v>
      </c>
      <c r="J582" s="128">
        <f t="shared" si="85"/>
        <v>0</v>
      </c>
      <c r="K582" s="128">
        <f t="shared" si="85"/>
        <v>0</v>
      </c>
      <c r="L582" s="128">
        <f t="shared" si="85"/>
        <v>0</v>
      </c>
      <c r="M582" s="128">
        <f t="shared" si="85"/>
        <v>0</v>
      </c>
      <c r="N582" s="96">
        <f>D582+F582+H582+J582+L582</f>
        <v>30</v>
      </c>
      <c r="O582" s="96">
        <f>E582+G582+I582+K582+M582</f>
        <v>17</v>
      </c>
      <c r="P582" s="116" t="s">
        <v>166</v>
      </c>
      <c r="Q582" s="116" t="s">
        <v>166</v>
      </c>
      <c r="R582" s="116" t="s">
        <v>166</v>
      </c>
      <c r="S582" s="116" t="s">
        <v>166</v>
      </c>
      <c r="T582" s="116" t="s">
        <v>166</v>
      </c>
      <c r="U582" s="238"/>
    </row>
    <row r="583" spans="2:21" ht="28.5" customHeight="1">
      <c r="B583" s="2" t="s">
        <v>11</v>
      </c>
      <c r="C583" s="93" t="s">
        <v>690</v>
      </c>
      <c r="D583" s="94">
        <v>0</v>
      </c>
      <c r="E583" s="94">
        <v>0</v>
      </c>
      <c r="F583" s="124">
        <v>0</v>
      </c>
      <c r="G583" s="3">
        <v>0</v>
      </c>
      <c r="H583" s="206">
        <v>0</v>
      </c>
      <c r="I583" s="206">
        <v>0</v>
      </c>
      <c r="J583" s="3">
        <v>0</v>
      </c>
      <c r="K583" s="3">
        <v>0</v>
      </c>
      <c r="L583" s="3">
        <v>0</v>
      </c>
      <c r="M583" s="8">
        <v>0</v>
      </c>
      <c r="N583" s="94">
        <f t="shared" si="83"/>
        <v>0</v>
      </c>
      <c r="O583" s="94">
        <f t="shared" si="84"/>
        <v>0</v>
      </c>
      <c r="P583" s="116" t="s">
        <v>166</v>
      </c>
      <c r="Q583" s="116" t="s">
        <v>166</v>
      </c>
      <c r="R583" s="116" t="s">
        <v>166</v>
      </c>
      <c r="S583" s="116" t="s">
        <v>166</v>
      </c>
      <c r="T583" s="116" t="s">
        <v>166</v>
      </c>
      <c r="U583" s="238"/>
    </row>
    <row r="584" spans="2:21" ht="46.5" customHeight="1">
      <c r="B584" s="2" t="s">
        <v>13</v>
      </c>
      <c r="C584" s="93" t="s">
        <v>691</v>
      </c>
      <c r="D584" s="94">
        <v>0</v>
      </c>
      <c r="E584" s="94">
        <v>0</v>
      </c>
      <c r="F584" s="124">
        <v>0</v>
      </c>
      <c r="G584" s="3">
        <v>0</v>
      </c>
      <c r="H584" s="206">
        <v>6</v>
      </c>
      <c r="I584" s="206">
        <v>6</v>
      </c>
      <c r="J584" s="3">
        <v>0</v>
      </c>
      <c r="K584" s="3">
        <v>0</v>
      </c>
      <c r="L584" s="3">
        <v>0</v>
      </c>
      <c r="M584" s="8">
        <v>0</v>
      </c>
      <c r="N584" s="94">
        <f t="shared" si="83"/>
        <v>6</v>
      </c>
      <c r="O584" s="94">
        <f t="shared" si="84"/>
        <v>6</v>
      </c>
      <c r="P584" s="116" t="s">
        <v>166</v>
      </c>
      <c r="Q584" s="116" t="s">
        <v>166</v>
      </c>
      <c r="R584" s="116" t="s">
        <v>166</v>
      </c>
      <c r="S584" s="116" t="s">
        <v>166</v>
      </c>
      <c r="T584" s="116" t="s">
        <v>166</v>
      </c>
      <c r="U584" s="238"/>
    </row>
    <row r="585" spans="2:21" ht="24.75" customHeight="1">
      <c r="B585" s="2" t="s">
        <v>15</v>
      </c>
      <c r="C585" s="93" t="s">
        <v>692</v>
      </c>
      <c r="D585" s="94">
        <v>0</v>
      </c>
      <c r="E585" s="94">
        <v>0</v>
      </c>
      <c r="F585" s="124">
        <v>0</v>
      </c>
      <c r="G585" s="3">
        <v>0</v>
      </c>
      <c r="H585" s="206">
        <v>0</v>
      </c>
      <c r="I585" s="206">
        <v>0</v>
      </c>
      <c r="J585" s="3">
        <v>0</v>
      </c>
      <c r="K585" s="3">
        <v>0</v>
      </c>
      <c r="L585" s="3">
        <v>0</v>
      </c>
      <c r="M585" s="8">
        <v>0</v>
      </c>
      <c r="N585" s="94">
        <f t="shared" si="83"/>
        <v>0</v>
      </c>
      <c r="O585" s="94">
        <f t="shared" si="84"/>
        <v>0</v>
      </c>
      <c r="P585" s="116" t="s">
        <v>166</v>
      </c>
      <c r="Q585" s="116" t="s">
        <v>166</v>
      </c>
      <c r="R585" s="116" t="s">
        <v>166</v>
      </c>
      <c r="S585" s="116" t="s">
        <v>166</v>
      </c>
      <c r="T585" s="116" t="s">
        <v>166</v>
      </c>
      <c r="U585" s="238"/>
    </row>
    <row r="586" spans="2:21" ht="16.5" customHeight="1">
      <c r="B586" s="2" t="s">
        <v>18</v>
      </c>
      <c r="C586" s="93" t="s">
        <v>693</v>
      </c>
      <c r="D586" s="94">
        <v>0</v>
      </c>
      <c r="E586" s="94">
        <v>0</v>
      </c>
      <c r="F586" s="124">
        <v>0</v>
      </c>
      <c r="G586" s="3">
        <v>0</v>
      </c>
      <c r="H586" s="206">
        <v>0</v>
      </c>
      <c r="I586" s="206">
        <v>0</v>
      </c>
      <c r="J586" s="3">
        <v>0</v>
      </c>
      <c r="K586" s="3">
        <v>0</v>
      </c>
      <c r="L586" s="3">
        <v>0</v>
      </c>
      <c r="M586" s="8">
        <v>0</v>
      </c>
      <c r="N586" s="94">
        <f t="shared" si="83"/>
        <v>0</v>
      </c>
      <c r="O586" s="94">
        <f t="shared" si="84"/>
        <v>0</v>
      </c>
      <c r="P586" s="116" t="s">
        <v>166</v>
      </c>
      <c r="Q586" s="116" t="s">
        <v>166</v>
      </c>
      <c r="R586" s="116" t="s">
        <v>166</v>
      </c>
      <c r="S586" s="116" t="s">
        <v>166</v>
      </c>
      <c r="T586" s="116" t="s">
        <v>166</v>
      </c>
      <c r="U586" s="238"/>
    </row>
    <row r="587" spans="2:21" ht="27" customHeight="1">
      <c r="B587" s="2" t="s">
        <v>20</v>
      </c>
      <c r="C587" s="93" t="s">
        <v>694</v>
      </c>
      <c r="D587" s="94">
        <v>0</v>
      </c>
      <c r="E587" s="94">
        <v>0</v>
      </c>
      <c r="F587" s="124">
        <v>0</v>
      </c>
      <c r="G587" s="3">
        <v>0</v>
      </c>
      <c r="H587" s="206">
        <v>24</v>
      </c>
      <c r="I587" s="206">
        <v>11</v>
      </c>
      <c r="J587" s="3">
        <v>0</v>
      </c>
      <c r="K587" s="3">
        <v>0</v>
      </c>
      <c r="L587" s="3">
        <v>0</v>
      </c>
      <c r="M587" s="8">
        <v>0</v>
      </c>
      <c r="N587" s="94">
        <f t="shared" si="83"/>
        <v>24</v>
      </c>
      <c r="O587" s="94">
        <f t="shared" si="84"/>
        <v>11</v>
      </c>
      <c r="P587" s="116" t="s">
        <v>166</v>
      </c>
      <c r="Q587" s="116" t="s">
        <v>166</v>
      </c>
      <c r="R587" s="116" t="s">
        <v>166</v>
      </c>
      <c r="S587" s="116" t="s">
        <v>166</v>
      </c>
      <c r="T587" s="116" t="s">
        <v>166</v>
      </c>
      <c r="U587" s="238"/>
    </row>
    <row r="588" spans="2:21" ht="54.75" customHeight="1">
      <c r="B588" s="15" t="s">
        <v>122</v>
      </c>
      <c r="C588" s="129" t="s">
        <v>719</v>
      </c>
      <c r="D588" s="128">
        <f>D589+D590</f>
        <v>0</v>
      </c>
      <c r="E588" s="128">
        <f aca="true" t="shared" si="86" ref="E588:K588">E589+E590</f>
        <v>0</v>
      </c>
      <c r="F588" s="128">
        <f t="shared" si="86"/>
        <v>0</v>
      </c>
      <c r="G588" s="128">
        <f t="shared" si="86"/>
        <v>0</v>
      </c>
      <c r="H588" s="207">
        <v>0</v>
      </c>
      <c r="I588" s="207">
        <v>0</v>
      </c>
      <c r="J588" s="128">
        <f t="shared" si="86"/>
        <v>0</v>
      </c>
      <c r="K588" s="128">
        <f t="shared" si="86"/>
        <v>0</v>
      </c>
      <c r="L588" s="207">
        <v>30</v>
      </c>
      <c r="M588" s="207">
        <v>0</v>
      </c>
      <c r="N588" s="96">
        <f>D588+F588+H588+J588+L588</f>
        <v>30</v>
      </c>
      <c r="O588" s="96">
        <f>E588+G588+I588+K588+M588</f>
        <v>0</v>
      </c>
      <c r="P588" s="116" t="s">
        <v>166</v>
      </c>
      <c r="Q588" s="116" t="s">
        <v>166</v>
      </c>
      <c r="R588" s="116" t="s">
        <v>166</v>
      </c>
      <c r="S588" s="116" t="s">
        <v>166</v>
      </c>
      <c r="T588" s="116" t="s">
        <v>166</v>
      </c>
      <c r="U588" s="238"/>
    </row>
    <row r="589" spans="2:21" ht="45.75" customHeight="1">
      <c r="B589" s="2" t="s">
        <v>26</v>
      </c>
      <c r="C589" s="93" t="s">
        <v>695</v>
      </c>
      <c r="D589" s="94">
        <v>0</v>
      </c>
      <c r="E589" s="94">
        <v>0</v>
      </c>
      <c r="F589" s="124">
        <v>0</v>
      </c>
      <c r="G589" s="3">
        <v>0</v>
      </c>
      <c r="H589" s="206">
        <v>0</v>
      </c>
      <c r="I589" s="206">
        <v>0</v>
      </c>
      <c r="J589" s="3">
        <v>0</v>
      </c>
      <c r="K589" s="3">
        <v>0</v>
      </c>
      <c r="L589" s="206">
        <v>30</v>
      </c>
      <c r="M589" s="206">
        <v>0</v>
      </c>
      <c r="N589" s="94">
        <f t="shared" si="83"/>
        <v>30</v>
      </c>
      <c r="O589" s="94">
        <f t="shared" si="84"/>
        <v>0</v>
      </c>
      <c r="P589" s="116" t="s">
        <v>166</v>
      </c>
      <c r="Q589" s="116" t="s">
        <v>166</v>
      </c>
      <c r="R589" s="116" t="s">
        <v>166</v>
      </c>
      <c r="S589" s="116" t="s">
        <v>166</v>
      </c>
      <c r="T589" s="116" t="s">
        <v>166</v>
      </c>
      <c r="U589" s="238"/>
    </row>
    <row r="590" spans="2:21" ht="48" customHeight="1">
      <c r="B590" s="2" t="s">
        <v>28</v>
      </c>
      <c r="C590" s="93" t="s">
        <v>696</v>
      </c>
      <c r="D590" s="94">
        <v>0</v>
      </c>
      <c r="E590" s="94">
        <v>0</v>
      </c>
      <c r="F590" s="124">
        <v>0</v>
      </c>
      <c r="G590" s="3">
        <v>0</v>
      </c>
      <c r="H590" s="206">
        <v>0</v>
      </c>
      <c r="I590" s="206">
        <v>0</v>
      </c>
      <c r="J590" s="3">
        <v>0</v>
      </c>
      <c r="K590" s="3">
        <v>0</v>
      </c>
      <c r="L590" s="206">
        <v>0</v>
      </c>
      <c r="M590" s="206">
        <v>0</v>
      </c>
      <c r="N590" s="94">
        <f t="shared" si="83"/>
        <v>0</v>
      </c>
      <c r="O590" s="94">
        <f t="shared" si="84"/>
        <v>0</v>
      </c>
      <c r="P590" s="116" t="s">
        <v>166</v>
      </c>
      <c r="Q590" s="116" t="s">
        <v>166</v>
      </c>
      <c r="R590" s="116" t="s">
        <v>166</v>
      </c>
      <c r="S590" s="116" t="s">
        <v>166</v>
      </c>
      <c r="T590" s="116" t="s">
        <v>166</v>
      </c>
      <c r="U590" s="238"/>
    </row>
    <row r="591" spans="2:21" ht="33.75" customHeight="1">
      <c r="B591" s="15" t="s">
        <v>121</v>
      </c>
      <c r="C591" s="122" t="s">
        <v>1167</v>
      </c>
      <c r="D591" s="128">
        <f>D592+D593+D594+D595+D596+D597</f>
        <v>0</v>
      </c>
      <c r="E591" s="128">
        <f>E592+E593+E594+E595+E596+E597</f>
        <v>0</v>
      </c>
      <c r="F591" s="128">
        <f>F592+F593+F594+F595+F596+F597</f>
        <v>0</v>
      </c>
      <c r="G591" s="128">
        <f>G592+G593+G594+G595+G596+G597</f>
        <v>0</v>
      </c>
      <c r="H591" s="207">
        <v>40</v>
      </c>
      <c r="I591" s="207">
        <v>40</v>
      </c>
      <c r="J591" s="207">
        <v>1760</v>
      </c>
      <c r="K591" s="207">
        <v>1760</v>
      </c>
      <c r="L591" s="207">
        <v>450</v>
      </c>
      <c r="M591" s="207">
        <v>450</v>
      </c>
      <c r="N591" s="96">
        <f>D591+F591+H591+J591+L591</f>
        <v>2250</v>
      </c>
      <c r="O591" s="96">
        <f>E591+G591+I591+K591+M591</f>
        <v>2250</v>
      </c>
      <c r="P591" s="51" t="s">
        <v>720</v>
      </c>
      <c r="Q591" s="51" t="s">
        <v>387</v>
      </c>
      <c r="R591" s="52">
        <v>7248</v>
      </c>
      <c r="S591" s="52">
        <v>9032</v>
      </c>
      <c r="T591" s="52">
        <v>9032</v>
      </c>
      <c r="U591" s="238"/>
    </row>
    <row r="592" spans="2:21" ht="46.5" customHeight="1">
      <c r="B592" s="2" t="s">
        <v>30</v>
      </c>
      <c r="C592" s="93" t="s">
        <v>697</v>
      </c>
      <c r="D592" s="94">
        <v>0</v>
      </c>
      <c r="E592" s="94">
        <v>0</v>
      </c>
      <c r="F592" s="124">
        <v>0</v>
      </c>
      <c r="G592" s="3">
        <v>0</v>
      </c>
      <c r="H592" s="206">
        <v>0</v>
      </c>
      <c r="I592" s="206">
        <v>0</v>
      </c>
      <c r="J592" s="206">
        <v>0</v>
      </c>
      <c r="K592" s="206">
        <v>0</v>
      </c>
      <c r="L592" s="206">
        <v>0</v>
      </c>
      <c r="M592" s="206">
        <v>0</v>
      </c>
      <c r="N592" s="94">
        <f t="shared" si="83"/>
        <v>0</v>
      </c>
      <c r="O592" s="94">
        <f t="shared" si="84"/>
        <v>0</v>
      </c>
      <c r="P592" s="48" t="s">
        <v>1170</v>
      </c>
      <c r="Q592" s="48" t="s">
        <v>387</v>
      </c>
      <c r="R592" s="49" t="s">
        <v>166</v>
      </c>
      <c r="S592" s="49">
        <v>7108.5</v>
      </c>
      <c r="T592" s="49">
        <v>9032</v>
      </c>
      <c r="U592" s="287"/>
    </row>
    <row r="593" spans="2:21" ht="24" customHeight="1">
      <c r="B593" s="2" t="s">
        <v>56</v>
      </c>
      <c r="C593" s="93" t="s">
        <v>698</v>
      </c>
      <c r="D593" s="94">
        <v>0</v>
      </c>
      <c r="E593" s="94">
        <v>0</v>
      </c>
      <c r="F593" s="124">
        <v>0</v>
      </c>
      <c r="G593" s="3">
        <v>0</v>
      </c>
      <c r="H593" s="206">
        <v>40</v>
      </c>
      <c r="I593" s="206">
        <v>40</v>
      </c>
      <c r="J593" s="206">
        <v>0</v>
      </c>
      <c r="K593" s="206">
        <v>0</v>
      </c>
      <c r="L593" s="206">
        <v>450</v>
      </c>
      <c r="M593" s="206">
        <v>450</v>
      </c>
      <c r="N593" s="94">
        <f t="shared" si="83"/>
        <v>490</v>
      </c>
      <c r="O593" s="94">
        <f t="shared" si="84"/>
        <v>490</v>
      </c>
      <c r="P593" s="48" t="s">
        <v>1171</v>
      </c>
      <c r="Q593" s="48" t="s">
        <v>128</v>
      </c>
      <c r="R593" s="49" t="s">
        <v>166</v>
      </c>
      <c r="S593" s="49">
        <v>100</v>
      </c>
      <c r="T593" s="49">
        <v>100</v>
      </c>
      <c r="U593" s="295"/>
    </row>
    <row r="594" spans="2:21" ht="42" customHeight="1">
      <c r="B594" s="2" t="s">
        <v>488</v>
      </c>
      <c r="C594" s="93" t="s">
        <v>699</v>
      </c>
      <c r="D594" s="94">
        <v>0</v>
      </c>
      <c r="E594" s="94">
        <v>0</v>
      </c>
      <c r="F594" s="124">
        <v>0</v>
      </c>
      <c r="G594" s="3">
        <v>0</v>
      </c>
      <c r="H594" s="206">
        <v>0</v>
      </c>
      <c r="I594" s="206">
        <v>0</v>
      </c>
      <c r="J594" s="206">
        <v>0</v>
      </c>
      <c r="K594" s="206">
        <v>0</v>
      </c>
      <c r="L594" s="206">
        <v>0</v>
      </c>
      <c r="M594" s="206">
        <v>0</v>
      </c>
      <c r="N594" s="94">
        <f t="shared" si="83"/>
        <v>0</v>
      </c>
      <c r="O594" s="94">
        <f t="shared" si="84"/>
        <v>0</v>
      </c>
      <c r="P594" s="261" t="s">
        <v>166</v>
      </c>
      <c r="Q594" s="261" t="s">
        <v>166</v>
      </c>
      <c r="R594" s="261" t="s">
        <v>166</v>
      </c>
      <c r="S594" s="261" t="s">
        <v>166</v>
      </c>
      <c r="T594" s="261" t="s">
        <v>166</v>
      </c>
      <c r="U594" s="295"/>
    </row>
    <row r="595" spans="2:21" ht="16.5" customHeight="1">
      <c r="B595" s="2" t="s">
        <v>700</v>
      </c>
      <c r="C595" s="93" t="s">
        <v>701</v>
      </c>
      <c r="D595" s="94">
        <v>0</v>
      </c>
      <c r="E595" s="94">
        <v>0</v>
      </c>
      <c r="F595" s="124">
        <v>0</v>
      </c>
      <c r="G595" s="3">
        <v>0</v>
      </c>
      <c r="H595" s="206">
        <v>0</v>
      </c>
      <c r="I595" s="206">
        <v>0</v>
      </c>
      <c r="J595" s="206">
        <v>1200</v>
      </c>
      <c r="K595" s="206">
        <v>1200</v>
      </c>
      <c r="L595" s="206">
        <v>0</v>
      </c>
      <c r="M595" s="206">
        <v>0</v>
      </c>
      <c r="N595" s="94">
        <f t="shared" si="83"/>
        <v>1200</v>
      </c>
      <c r="O595" s="94">
        <f t="shared" si="84"/>
        <v>1200</v>
      </c>
      <c r="P595" s="261" t="s">
        <v>166</v>
      </c>
      <c r="Q595" s="261" t="s">
        <v>166</v>
      </c>
      <c r="R595" s="261" t="s">
        <v>166</v>
      </c>
      <c r="S595" s="261" t="s">
        <v>166</v>
      </c>
      <c r="T595" s="261" t="s">
        <v>166</v>
      </c>
      <c r="U595" s="295"/>
    </row>
    <row r="596" spans="2:21" ht="23.25" customHeight="1">
      <c r="B596" s="2" t="s">
        <v>702</v>
      </c>
      <c r="C596" s="93" t="s">
        <v>703</v>
      </c>
      <c r="D596" s="94">
        <v>0</v>
      </c>
      <c r="E596" s="94">
        <v>0</v>
      </c>
      <c r="F596" s="124">
        <v>0</v>
      </c>
      <c r="G596" s="3">
        <v>0</v>
      </c>
      <c r="H596" s="206">
        <v>0</v>
      </c>
      <c r="I596" s="206">
        <v>0</v>
      </c>
      <c r="J596" s="206">
        <v>560</v>
      </c>
      <c r="K596" s="206">
        <v>560</v>
      </c>
      <c r="L596" s="206">
        <v>0</v>
      </c>
      <c r="M596" s="206">
        <v>0</v>
      </c>
      <c r="N596" s="94">
        <f t="shared" si="83"/>
        <v>560</v>
      </c>
      <c r="O596" s="94">
        <f t="shared" si="84"/>
        <v>560</v>
      </c>
      <c r="P596" s="261" t="s">
        <v>166</v>
      </c>
      <c r="Q596" s="261" t="s">
        <v>166</v>
      </c>
      <c r="R596" s="261" t="s">
        <v>166</v>
      </c>
      <c r="S596" s="261" t="s">
        <v>166</v>
      </c>
      <c r="T596" s="261" t="s">
        <v>166</v>
      </c>
      <c r="U596" s="295"/>
    </row>
    <row r="597" spans="2:21" ht="24" customHeight="1">
      <c r="B597" s="2" t="s">
        <v>704</v>
      </c>
      <c r="C597" s="93" t="s">
        <v>705</v>
      </c>
      <c r="D597" s="94">
        <v>0</v>
      </c>
      <c r="E597" s="94">
        <v>0</v>
      </c>
      <c r="F597" s="124">
        <v>0</v>
      </c>
      <c r="G597" s="3">
        <v>0</v>
      </c>
      <c r="H597" s="206">
        <v>0</v>
      </c>
      <c r="I597" s="206">
        <v>0</v>
      </c>
      <c r="J597" s="206">
        <v>0</v>
      </c>
      <c r="K597" s="206">
        <v>0</v>
      </c>
      <c r="L597" s="206">
        <v>0</v>
      </c>
      <c r="M597" s="206">
        <v>0</v>
      </c>
      <c r="N597" s="94">
        <f t="shared" si="83"/>
        <v>0</v>
      </c>
      <c r="O597" s="94">
        <f t="shared" si="84"/>
        <v>0</v>
      </c>
      <c r="P597" s="261" t="s">
        <v>166</v>
      </c>
      <c r="Q597" s="261" t="s">
        <v>166</v>
      </c>
      <c r="R597" s="261" t="s">
        <v>166</v>
      </c>
      <c r="S597" s="261" t="s">
        <v>166</v>
      </c>
      <c r="T597" s="261" t="s">
        <v>166</v>
      </c>
      <c r="U597" s="295"/>
    </row>
    <row r="598" spans="2:21" ht="27.75" customHeight="1">
      <c r="B598" s="431" t="s">
        <v>721</v>
      </c>
      <c r="C598" s="431"/>
      <c r="D598" s="109">
        <f>D578+D582+D588+D591</f>
        <v>0</v>
      </c>
      <c r="E598" s="109">
        <f aca="true" t="shared" si="87" ref="E598:M598">E578+E582+E588+E591</f>
        <v>0</v>
      </c>
      <c r="F598" s="109">
        <f t="shared" si="87"/>
        <v>0</v>
      </c>
      <c r="G598" s="109">
        <f t="shared" si="87"/>
        <v>0</v>
      </c>
      <c r="H598" s="109">
        <f t="shared" si="87"/>
        <v>70</v>
      </c>
      <c r="I598" s="109">
        <f t="shared" si="87"/>
        <v>57</v>
      </c>
      <c r="J598" s="109">
        <f t="shared" si="87"/>
        <v>1760</v>
      </c>
      <c r="K598" s="109">
        <f t="shared" si="87"/>
        <v>1760</v>
      </c>
      <c r="L598" s="109">
        <f t="shared" si="87"/>
        <v>480</v>
      </c>
      <c r="M598" s="109">
        <f t="shared" si="87"/>
        <v>450</v>
      </c>
      <c r="N598" s="109">
        <f>D598+F598+H598+J598+L598</f>
        <v>2310</v>
      </c>
      <c r="O598" s="109">
        <f>E598+G598+I598+K598+M598</f>
        <v>2267</v>
      </c>
      <c r="P598" s="261" t="s">
        <v>166</v>
      </c>
      <c r="Q598" s="261" t="s">
        <v>166</v>
      </c>
      <c r="R598" s="261" t="s">
        <v>166</v>
      </c>
      <c r="S598" s="261" t="s">
        <v>166</v>
      </c>
      <c r="T598" s="261" t="s">
        <v>166</v>
      </c>
      <c r="U598" s="295"/>
    </row>
    <row r="599" spans="2:20" ht="22.5" customHeight="1">
      <c r="B599" s="307" t="s">
        <v>1430</v>
      </c>
      <c r="C599" s="308"/>
      <c r="D599" s="308"/>
      <c r="E599" s="308"/>
      <c r="F599" s="308"/>
      <c r="G599" s="308"/>
      <c r="H599" s="308"/>
      <c r="I599" s="308"/>
      <c r="J599" s="308"/>
      <c r="K599" s="308"/>
      <c r="L599" s="308"/>
      <c r="M599" s="308"/>
      <c r="N599" s="308"/>
      <c r="O599" s="308"/>
      <c r="P599" s="308"/>
      <c r="Q599" s="308"/>
      <c r="R599" s="308"/>
      <c r="S599" s="308"/>
      <c r="T599" s="309"/>
    </row>
    <row r="600" spans="2:20" ht="27.75" customHeight="1">
      <c r="B600" s="307" t="s">
        <v>722</v>
      </c>
      <c r="C600" s="310"/>
      <c r="D600" s="310"/>
      <c r="E600" s="310"/>
      <c r="F600" s="310"/>
      <c r="G600" s="310"/>
      <c r="H600" s="310"/>
      <c r="I600" s="310"/>
      <c r="J600" s="310"/>
      <c r="K600" s="310"/>
      <c r="L600" s="310"/>
      <c r="M600" s="310"/>
      <c r="N600" s="310"/>
      <c r="O600" s="310"/>
      <c r="P600" s="310"/>
      <c r="Q600" s="310"/>
      <c r="R600" s="310"/>
      <c r="S600" s="310"/>
      <c r="T600" s="311"/>
    </row>
    <row r="601" spans="2:20" ht="26.25" customHeight="1">
      <c r="B601" s="15" t="s">
        <v>117</v>
      </c>
      <c r="C601" s="122" t="s">
        <v>723</v>
      </c>
      <c r="D601" s="128">
        <f>D602+D603</f>
        <v>0</v>
      </c>
      <c r="E601" s="128">
        <f aca="true" t="shared" si="88" ref="E601:M601">E602+E603</f>
        <v>0</v>
      </c>
      <c r="F601" s="128">
        <f t="shared" si="88"/>
        <v>0</v>
      </c>
      <c r="G601" s="128">
        <f t="shared" si="88"/>
        <v>0</v>
      </c>
      <c r="H601" s="207">
        <v>259.1</v>
      </c>
      <c r="I601" s="207">
        <v>259.1</v>
      </c>
      <c r="J601" s="207">
        <v>280</v>
      </c>
      <c r="K601" s="207">
        <v>0</v>
      </c>
      <c r="L601" s="128">
        <f t="shared" si="88"/>
        <v>0</v>
      </c>
      <c r="M601" s="128">
        <f t="shared" si="88"/>
        <v>0</v>
      </c>
      <c r="N601" s="96">
        <f>D601+F601+H601+J601+L601</f>
        <v>539.1</v>
      </c>
      <c r="O601" s="96">
        <f>E601+G601+I601+K601+M601</f>
        <v>259.1</v>
      </c>
      <c r="P601" s="48" t="s">
        <v>724</v>
      </c>
      <c r="Q601" s="48" t="s">
        <v>387</v>
      </c>
      <c r="R601" s="49">
        <v>0</v>
      </c>
      <c r="S601" s="49">
        <v>0</v>
      </c>
      <c r="T601" s="49">
        <v>0</v>
      </c>
    </row>
    <row r="602" spans="2:21" ht="38.25" customHeight="1">
      <c r="B602" s="10" t="s">
        <v>9</v>
      </c>
      <c r="C602" s="130" t="s">
        <v>706</v>
      </c>
      <c r="D602" s="105">
        <v>0</v>
      </c>
      <c r="E602" s="105">
        <v>0</v>
      </c>
      <c r="F602" s="131">
        <v>0</v>
      </c>
      <c r="G602" s="11">
        <v>0</v>
      </c>
      <c r="H602" s="206">
        <v>259.1</v>
      </c>
      <c r="I602" s="206">
        <v>259.1</v>
      </c>
      <c r="J602" s="206">
        <v>280</v>
      </c>
      <c r="K602" s="206">
        <v>0</v>
      </c>
      <c r="L602" s="11">
        <v>0</v>
      </c>
      <c r="M602" s="12">
        <v>0</v>
      </c>
      <c r="N602" s="105">
        <f t="shared" si="83"/>
        <v>539.1</v>
      </c>
      <c r="O602" s="105">
        <f t="shared" si="84"/>
        <v>259.1</v>
      </c>
      <c r="P602" s="48" t="s">
        <v>725</v>
      </c>
      <c r="Q602" s="48" t="s">
        <v>637</v>
      </c>
      <c r="R602" s="49">
        <v>0</v>
      </c>
      <c r="S602" s="49">
        <v>3</v>
      </c>
      <c r="T602" s="49">
        <v>0</v>
      </c>
      <c r="U602" s="292"/>
    </row>
    <row r="603" spans="2:21" ht="36" customHeight="1">
      <c r="B603" s="403" t="s">
        <v>37</v>
      </c>
      <c r="C603" s="403" t="s">
        <v>707</v>
      </c>
      <c r="D603" s="372">
        <v>0</v>
      </c>
      <c r="E603" s="372">
        <v>0</v>
      </c>
      <c r="F603" s="372">
        <v>0</v>
      </c>
      <c r="G603" s="372">
        <v>0</v>
      </c>
      <c r="H603" s="544">
        <v>0</v>
      </c>
      <c r="I603" s="387">
        <v>0</v>
      </c>
      <c r="J603" s="372">
        <v>0</v>
      </c>
      <c r="K603" s="372">
        <v>0</v>
      </c>
      <c r="L603" s="372">
        <v>0</v>
      </c>
      <c r="M603" s="372">
        <v>0</v>
      </c>
      <c r="N603" s="372">
        <f t="shared" si="83"/>
        <v>0</v>
      </c>
      <c r="O603" s="372">
        <f t="shared" si="84"/>
        <v>0</v>
      </c>
      <c r="P603" s="48" t="s">
        <v>1172</v>
      </c>
      <c r="Q603" s="48" t="s">
        <v>128</v>
      </c>
      <c r="R603" s="49" t="s">
        <v>166</v>
      </c>
      <c r="S603" s="49">
        <v>0.3</v>
      </c>
      <c r="T603" s="49">
        <v>0</v>
      </c>
      <c r="U603" s="292"/>
    </row>
    <row r="604" spans="2:20" ht="70.5" customHeight="1">
      <c r="B604" s="404"/>
      <c r="C604" s="404"/>
      <c r="D604" s="373"/>
      <c r="E604" s="373"/>
      <c r="F604" s="373"/>
      <c r="G604" s="373"/>
      <c r="H604" s="328"/>
      <c r="I604" s="388"/>
      <c r="J604" s="373"/>
      <c r="K604" s="373"/>
      <c r="L604" s="373"/>
      <c r="M604" s="373"/>
      <c r="N604" s="373"/>
      <c r="O604" s="373"/>
      <c r="P604" s="48" t="s">
        <v>1173</v>
      </c>
      <c r="Q604" s="48" t="s">
        <v>384</v>
      </c>
      <c r="R604" s="49">
        <v>80</v>
      </c>
      <c r="S604" s="49">
        <v>1</v>
      </c>
      <c r="T604" s="49">
        <v>1</v>
      </c>
    </row>
    <row r="605" spans="2:21" ht="33.75" customHeight="1">
      <c r="B605" s="404"/>
      <c r="C605" s="404"/>
      <c r="D605" s="373"/>
      <c r="E605" s="373"/>
      <c r="F605" s="373"/>
      <c r="G605" s="373"/>
      <c r="H605" s="328"/>
      <c r="I605" s="388"/>
      <c r="J605" s="373"/>
      <c r="K605" s="373"/>
      <c r="L605" s="373"/>
      <c r="M605" s="373"/>
      <c r="N605" s="373"/>
      <c r="O605" s="373"/>
      <c r="P605" s="48" t="s">
        <v>1174</v>
      </c>
      <c r="Q605" s="48" t="s">
        <v>409</v>
      </c>
      <c r="R605" s="49" t="s">
        <v>166</v>
      </c>
      <c r="S605" s="49">
        <v>2000</v>
      </c>
      <c r="T605" s="49">
        <v>2000</v>
      </c>
      <c r="U605" s="292"/>
    </row>
    <row r="606" spans="2:21" ht="70.5" customHeight="1">
      <c r="B606" s="404"/>
      <c r="C606" s="404"/>
      <c r="D606" s="373"/>
      <c r="E606" s="373"/>
      <c r="F606" s="373"/>
      <c r="G606" s="373"/>
      <c r="H606" s="328"/>
      <c r="I606" s="388"/>
      <c r="J606" s="373"/>
      <c r="K606" s="373"/>
      <c r="L606" s="373"/>
      <c r="M606" s="373"/>
      <c r="N606" s="373"/>
      <c r="O606" s="373"/>
      <c r="P606" s="48" t="s">
        <v>1175</v>
      </c>
      <c r="Q606" s="48" t="s">
        <v>409</v>
      </c>
      <c r="R606" s="49" t="s">
        <v>166</v>
      </c>
      <c r="S606" s="49">
        <v>886.5</v>
      </c>
      <c r="T606" s="49">
        <v>886.5</v>
      </c>
      <c r="U606" s="245"/>
    </row>
    <row r="607" spans="2:21" ht="73.5" customHeight="1">
      <c r="B607" s="404"/>
      <c r="C607" s="404"/>
      <c r="D607" s="373"/>
      <c r="E607" s="373"/>
      <c r="F607" s="373"/>
      <c r="G607" s="373"/>
      <c r="H607" s="328"/>
      <c r="I607" s="388"/>
      <c r="J607" s="373"/>
      <c r="K607" s="373"/>
      <c r="L607" s="373"/>
      <c r="M607" s="373"/>
      <c r="N607" s="373"/>
      <c r="O607" s="373"/>
      <c r="P607" s="48" t="s">
        <v>1176</v>
      </c>
      <c r="Q607" s="48" t="s">
        <v>128</v>
      </c>
      <c r="R607" s="49" t="s">
        <v>166</v>
      </c>
      <c r="S607" s="49">
        <v>0</v>
      </c>
      <c r="T607" s="49">
        <v>0</v>
      </c>
      <c r="U607" s="245"/>
    </row>
    <row r="608" spans="2:21" ht="61.5" customHeight="1">
      <c r="B608" s="404"/>
      <c r="C608" s="404"/>
      <c r="D608" s="373"/>
      <c r="E608" s="373"/>
      <c r="F608" s="373"/>
      <c r="G608" s="373"/>
      <c r="H608" s="328"/>
      <c r="I608" s="388"/>
      <c r="J608" s="373"/>
      <c r="K608" s="373"/>
      <c r="L608" s="373"/>
      <c r="M608" s="373"/>
      <c r="N608" s="373"/>
      <c r="O608" s="373"/>
      <c r="P608" s="48" t="s">
        <v>1177</v>
      </c>
      <c r="Q608" s="48" t="s">
        <v>637</v>
      </c>
      <c r="R608" s="49" t="s">
        <v>166</v>
      </c>
      <c r="S608" s="49">
        <v>0.3</v>
      </c>
      <c r="T608" s="49">
        <v>0</v>
      </c>
      <c r="U608" s="245"/>
    </row>
    <row r="609" spans="2:21" ht="37.5" customHeight="1">
      <c r="B609" s="404"/>
      <c r="C609" s="404"/>
      <c r="D609" s="373"/>
      <c r="E609" s="373"/>
      <c r="F609" s="373"/>
      <c r="G609" s="373"/>
      <c r="H609" s="328"/>
      <c r="I609" s="388"/>
      <c r="J609" s="373"/>
      <c r="K609" s="373"/>
      <c r="L609" s="373"/>
      <c r="M609" s="373"/>
      <c r="N609" s="373"/>
      <c r="O609" s="373"/>
      <c r="P609" s="48" t="s">
        <v>1178</v>
      </c>
      <c r="Q609" s="48" t="s">
        <v>637</v>
      </c>
      <c r="R609" s="49" t="s">
        <v>166</v>
      </c>
      <c r="S609" s="49">
        <v>0</v>
      </c>
      <c r="T609" s="49">
        <v>0</v>
      </c>
      <c r="U609" s="245"/>
    </row>
    <row r="610" spans="2:21" ht="81" customHeight="1">
      <c r="B610" s="404"/>
      <c r="C610" s="404"/>
      <c r="D610" s="373"/>
      <c r="E610" s="373"/>
      <c r="F610" s="373"/>
      <c r="G610" s="373"/>
      <c r="H610" s="328"/>
      <c r="I610" s="388"/>
      <c r="J610" s="373"/>
      <c r="K610" s="373"/>
      <c r="L610" s="373"/>
      <c r="M610" s="373"/>
      <c r="N610" s="373"/>
      <c r="O610" s="373"/>
      <c r="P610" s="48" t="s">
        <v>1179</v>
      </c>
      <c r="Q610" s="48" t="s">
        <v>637</v>
      </c>
      <c r="R610" s="49" t="s">
        <v>166</v>
      </c>
      <c r="S610" s="49">
        <v>137.7</v>
      </c>
      <c r="T610" s="49">
        <v>137.7</v>
      </c>
      <c r="U610" s="245"/>
    </row>
    <row r="611" spans="2:21" ht="39" customHeight="1">
      <c r="B611" s="404"/>
      <c r="C611" s="404"/>
      <c r="D611" s="373"/>
      <c r="E611" s="373"/>
      <c r="F611" s="373"/>
      <c r="G611" s="373"/>
      <c r="H611" s="328"/>
      <c r="I611" s="388"/>
      <c r="J611" s="373"/>
      <c r="K611" s="373"/>
      <c r="L611" s="373"/>
      <c r="M611" s="373"/>
      <c r="N611" s="373"/>
      <c r="O611" s="373"/>
      <c r="P611" s="48" t="s">
        <v>1180</v>
      </c>
      <c r="Q611" s="48" t="s">
        <v>637</v>
      </c>
      <c r="R611" s="49" t="s">
        <v>166</v>
      </c>
      <c r="S611" s="49">
        <v>62.7</v>
      </c>
      <c r="T611" s="49">
        <v>62.7</v>
      </c>
      <c r="U611" s="245"/>
    </row>
    <row r="612" spans="2:21" ht="60" customHeight="1">
      <c r="B612" s="405"/>
      <c r="C612" s="405"/>
      <c r="D612" s="374"/>
      <c r="E612" s="374"/>
      <c r="F612" s="374"/>
      <c r="G612" s="374"/>
      <c r="H612" s="545"/>
      <c r="I612" s="389"/>
      <c r="J612" s="374"/>
      <c r="K612" s="374"/>
      <c r="L612" s="374"/>
      <c r="M612" s="374"/>
      <c r="N612" s="374"/>
      <c r="O612" s="374"/>
      <c r="P612" s="48" t="s">
        <v>1181</v>
      </c>
      <c r="Q612" s="48" t="s">
        <v>128</v>
      </c>
      <c r="R612" s="49" t="s">
        <v>166</v>
      </c>
      <c r="S612" s="49">
        <v>85.2</v>
      </c>
      <c r="T612" s="49">
        <v>85.1</v>
      </c>
      <c r="U612" s="245"/>
    </row>
    <row r="613" spans="2:21" ht="39.75" customHeight="1">
      <c r="B613" s="15" t="s">
        <v>119</v>
      </c>
      <c r="C613" s="122" t="s">
        <v>726</v>
      </c>
      <c r="D613" s="128">
        <f>D614+D615+D616</f>
        <v>0</v>
      </c>
      <c r="E613" s="128">
        <f aca="true" t="shared" si="89" ref="E613:M613">E614+E615+E616</f>
        <v>0</v>
      </c>
      <c r="F613" s="207">
        <v>4294</v>
      </c>
      <c r="G613" s="207">
        <v>4293.1</v>
      </c>
      <c r="H613" s="207">
        <v>6059.700000000001</v>
      </c>
      <c r="I613" s="207">
        <v>6059.700000000001</v>
      </c>
      <c r="J613" s="128">
        <f t="shared" si="89"/>
        <v>0</v>
      </c>
      <c r="K613" s="128">
        <f t="shared" si="89"/>
        <v>0</v>
      </c>
      <c r="L613" s="128">
        <f t="shared" si="89"/>
        <v>0</v>
      </c>
      <c r="M613" s="128">
        <f t="shared" si="89"/>
        <v>0</v>
      </c>
      <c r="N613" s="96">
        <f>D613+F613+H613+J613+L613</f>
        <v>10353.7</v>
      </c>
      <c r="O613" s="96">
        <f>E613+G613+I613+K613+M613</f>
        <v>10352.800000000001</v>
      </c>
      <c r="P613" s="48" t="s">
        <v>727</v>
      </c>
      <c r="Q613" s="48" t="s">
        <v>637</v>
      </c>
      <c r="R613" s="49">
        <v>0</v>
      </c>
      <c r="S613" s="49">
        <v>1.3</v>
      </c>
      <c r="T613" s="49">
        <v>0</v>
      </c>
      <c r="U613" s="245"/>
    </row>
    <row r="614" spans="2:21" ht="38.25" customHeight="1">
      <c r="B614" s="2" t="s">
        <v>11</v>
      </c>
      <c r="C614" s="93" t="s">
        <v>708</v>
      </c>
      <c r="D614" s="94">
        <v>0</v>
      </c>
      <c r="E614" s="94">
        <v>0</v>
      </c>
      <c r="F614" s="206">
        <v>0</v>
      </c>
      <c r="G614" s="206">
        <v>0</v>
      </c>
      <c r="H614" s="206">
        <v>1875.1</v>
      </c>
      <c r="I614" s="206">
        <v>1875.1</v>
      </c>
      <c r="J614" s="3">
        <v>0</v>
      </c>
      <c r="K614" s="3">
        <v>0</v>
      </c>
      <c r="L614" s="3">
        <v>0</v>
      </c>
      <c r="M614" s="8">
        <v>0</v>
      </c>
      <c r="N614" s="94">
        <f t="shared" si="83"/>
        <v>1875.1</v>
      </c>
      <c r="O614" s="94">
        <f t="shared" si="84"/>
        <v>1875.1</v>
      </c>
      <c r="P614" s="48" t="s">
        <v>728</v>
      </c>
      <c r="Q614" s="48" t="s">
        <v>637</v>
      </c>
      <c r="R614" s="49">
        <v>2.4</v>
      </c>
      <c r="S614" s="49">
        <v>1.6</v>
      </c>
      <c r="T614" s="49">
        <v>1.6</v>
      </c>
      <c r="U614" s="245"/>
    </row>
    <row r="615" spans="2:21" ht="36" customHeight="1">
      <c r="B615" s="22" t="s">
        <v>13</v>
      </c>
      <c r="C615" s="97" t="s">
        <v>709</v>
      </c>
      <c r="D615" s="94">
        <v>0</v>
      </c>
      <c r="E615" s="94">
        <v>0</v>
      </c>
      <c r="F615" s="206">
        <v>4294</v>
      </c>
      <c r="G615" s="206">
        <v>4293.1</v>
      </c>
      <c r="H615" s="206">
        <v>4184.6</v>
      </c>
      <c r="I615" s="206">
        <v>4184.6</v>
      </c>
      <c r="J615" s="3">
        <v>0</v>
      </c>
      <c r="K615" s="3">
        <v>0</v>
      </c>
      <c r="L615" s="3">
        <v>0</v>
      </c>
      <c r="M615" s="8">
        <v>0</v>
      </c>
      <c r="N615" s="94">
        <f t="shared" si="83"/>
        <v>8478.6</v>
      </c>
      <c r="O615" s="94">
        <f t="shared" si="84"/>
        <v>8477.7</v>
      </c>
      <c r="P615" s="48" t="s">
        <v>729</v>
      </c>
      <c r="Q615" s="48" t="s">
        <v>521</v>
      </c>
      <c r="R615" s="49">
        <v>561</v>
      </c>
      <c r="S615" s="49">
        <v>886.5</v>
      </c>
      <c r="T615" s="49">
        <v>886.5</v>
      </c>
      <c r="U615" s="245"/>
    </row>
    <row r="616" spans="2:21" ht="26.25" customHeight="1">
      <c r="B616" s="415" t="s">
        <v>15</v>
      </c>
      <c r="C616" s="415" t="s">
        <v>710</v>
      </c>
      <c r="D616" s="327">
        <v>0</v>
      </c>
      <c r="E616" s="327">
        <v>0</v>
      </c>
      <c r="F616" s="327">
        <v>0</v>
      </c>
      <c r="G616" s="327">
        <v>0</v>
      </c>
      <c r="H616" s="327">
        <v>0</v>
      </c>
      <c r="I616" s="327">
        <v>0</v>
      </c>
      <c r="J616" s="327">
        <v>0</v>
      </c>
      <c r="K616" s="327">
        <v>0</v>
      </c>
      <c r="L616" s="327">
        <v>0</v>
      </c>
      <c r="M616" s="327">
        <v>0</v>
      </c>
      <c r="N616" s="327">
        <f t="shared" si="83"/>
        <v>0</v>
      </c>
      <c r="O616" s="327">
        <f t="shared" si="84"/>
        <v>0</v>
      </c>
      <c r="P616" s="48" t="s">
        <v>1182</v>
      </c>
      <c r="Q616" s="48" t="s">
        <v>387</v>
      </c>
      <c r="R616" s="49" t="s">
        <v>166</v>
      </c>
      <c r="S616" s="49">
        <v>0</v>
      </c>
      <c r="T616" s="49">
        <v>0</v>
      </c>
      <c r="U616" s="295"/>
    </row>
    <row r="617" spans="2:21" ht="23.25" customHeight="1">
      <c r="B617" s="416"/>
      <c r="C617" s="416"/>
      <c r="D617" s="592"/>
      <c r="E617" s="592"/>
      <c r="F617" s="592"/>
      <c r="G617" s="592"/>
      <c r="H617" s="592"/>
      <c r="I617" s="592"/>
      <c r="J617" s="592"/>
      <c r="K617" s="592"/>
      <c r="L617" s="592"/>
      <c r="M617" s="592"/>
      <c r="N617" s="592"/>
      <c r="O617" s="592"/>
      <c r="P617" s="48" t="s">
        <v>1183</v>
      </c>
      <c r="Q617" s="48" t="s">
        <v>387</v>
      </c>
      <c r="R617" s="49" t="s">
        <v>166</v>
      </c>
      <c r="S617" s="49">
        <v>9032</v>
      </c>
      <c r="T617" s="49">
        <v>9032</v>
      </c>
      <c r="U617" s="295"/>
    </row>
    <row r="618" spans="2:21" ht="23.25" customHeight="1">
      <c r="B618" s="416"/>
      <c r="C618" s="416"/>
      <c r="D618" s="592"/>
      <c r="E618" s="592"/>
      <c r="F618" s="592"/>
      <c r="G618" s="592"/>
      <c r="H618" s="592"/>
      <c r="I618" s="592"/>
      <c r="J618" s="592"/>
      <c r="K618" s="592"/>
      <c r="L618" s="592"/>
      <c r="M618" s="592"/>
      <c r="N618" s="592"/>
      <c r="O618" s="592"/>
      <c r="P618" s="48" t="s">
        <v>1184</v>
      </c>
      <c r="Q618" s="48" t="s">
        <v>387</v>
      </c>
      <c r="R618" s="49" t="s">
        <v>166</v>
      </c>
      <c r="S618" s="49">
        <v>9032</v>
      </c>
      <c r="T618" s="49">
        <v>9032</v>
      </c>
      <c r="U618" s="228"/>
    </row>
    <row r="619" spans="2:21" ht="23.25" customHeight="1">
      <c r="B619" s="416"/>
      <c r="C619" s="416"/>
      <c r="D619" s="592"/>
      <c r="E619" s="592"/>
      <c r="F619" s="592"/>
      <c r="G619" s="592"/>
      <c r="H619" s="592"/>
      <c r="I619" s="592"/>
      <c r="J619" s="592"/>
      <c r="K619" s="592"/>
      <c r="L619" s="592"/>
      <c r="M619" s="592"/>
      <c r="N619" s="592"/>
      <c r="O619" s="592"/>
      <c r="P619" s="48" t="s">
        <v>1185</v>
      </c>
      <c r="Q619" s="48" t="s">
        <v>387</v>
      </c>
      <c r="R619" s="49" t="s">
        <v>166</v>
      </c>
      <c r="S619" s="49">
        <v>0</v>
      </c>
      <c r="T619" s="49">
        <v>0</v>
      </c>
      <c r="U619" s="228"/>
    </row>
    <row r="620" spans="2:21" ht="24.75" customHeight="1">
      <c r="B620" s="416"/>
      <c r="C620" s="416"/>
      <c r="D620" s="592"/>
      <c r="E620" s="592"/>
      <c r="F620" s="592"/>
      <c r="G620" s="592"/>
      <c r="H620" s="592"/>
      <c r="I620" s="592"/>
      <c r="J620" s="592"/>
      <c r="K620" s="592"/>
      <c r="L620" s="592"/>
      <c r="M620" s="592"/>
      <c r="N620" s="592"/>
      <c r="O620" s="592"/>
      <c r="P620" s="48" t="s">
        <v>1186</v>
      </c>
      <c r="Q620" s="48" t="s">
        <v>637</v>
      </c>
      <c r="R620" s="49" t="s">
        <v>166</v>
      </c>
      <c r="S620" s="49">
        <v>0</v>
      </c>
      <c r="T620" s="49">
        <v>0</v>
      </c>
      <c r="U620" s="228"/>
    </row>
    <row r="621" spans="2:21" ht="15.75" customHeight="1">
      <c r="B621" s="431" t="s">
        <v>730</v>
      </c>
      <c r="C621" s="431"/>
      <c r="D621" s="109">
        <f aca="true" t="shared" si="90" ref="D621:M621">D601+D613</f>
        <v>0</v>
      </c>
      <c r="E621" s="109">
        <f t="shared" si="90"/>
        <v>0</v>
      </c>
      <c r="F621" s="109">
        <f t="shared" si="90"/>
        <v>4294</v>
      </c>
      <c r="G621" s="109">
        <f t="shared" si="90"/>
        <v>4293.1</v>
      </c>
      <c r="H621" s="109">
        <f t="shared" si="90"/>
        <v>6318.800000000001</v>
      </c>
      <c r="I621" s="109">
        <f t="shared" si="90"/>
        <v>6318.800000000001</v>
      </c>
      <c r="J621" s="109">
        <f t="shared" si="90"/>
        <v>280</v>
      </c>
      <c r="K621" s="109">
        <f t="shared" si="90"/>
        <v>0</v>
      </c>
      <c r="L621" s="109">
        <f t="shared" si="90"/>
        <v>0</v>
      </c>
      <c r="M621" s="109">
        <f t="shared" si="90"/>
        <v>0</v>
      </c>
      <c r="N621" s="109">
        <f>D621+F621+H621+J621+L621</f>
        <v>10892.800000000001</v>
      </c>
      <c r="O621" s="109">
        <f>E621+G621+I621+K621+M621</f>
        <v>10611.900000000001</v>
      </c>
      <c r="P621" s="14"/>
      <c r="Q621" s="14"/>
      <c r="R621" s="14"/>
      <c r="S621" s="14"/>
      <c r="T621" s="14"/>
      <c r="U621" s="228"/>
    </row>
    <row r="622" spans="2:20" ht="21" customHeight="1">
      <c r="B622" s="307" t="s">
        <v>1431</v>
      </c>
      <c r="C622" s="308"/>
      <c r="D622" s="308"/>
      <c r="E622" s="308"/>
      <c r="F622" s="308"/>
      <c r="G622" s="308"/>
      <c r="H622" s="308"/>
      <c r="I622" s="308"/>
      <c r="J622" s="308"/>
      <c r="K622" s="308"/>
      <c r="L622" s="308"/>
      <c r="M622" s="308"/>
      <c r="N622" s="308"/>
      <c r="O622" s="308"/>
      <c r="P622" s="308"/>
      <c r="Q622" s="308"/>
      <c r="R622" s="308"/>
      <c r="S622" s="308"/>
      <c r="T622" s="309"/>
    </row>
    <row r="623" spans="2:20" ht="24" customHeight="1">
      <c r="B623" s="529" t="s">
        <v>104</v>
      </c>
      <c r="C623" s="546"/>
      <c r="D623" s="155">
        <f aca="true" t="shared" si="91" ref="D623:M623">D575+D598+D621</f>
        <v>0</v>
      </c>
      <c r="E623" s="155">
        <f t="shared" si="91"/>
        <v>0</v>
      </c>
      <c r="F623" s="155">
        <f t="shared" si="91"/>
        <v>4294</v>
      </c>
      <c r="G623" s="155">
        <f t="shared" si="91"/>
        <v>4293.1</v>
      </c>
      <c r="H623" s="155">
        <f t="shared" si="91"/>
        <v>19849.300000000003</v>
      </c>
      <c r="I623" s="155">
        <f t="shared" si="91"/>
        <v>19836.300000000003</v>
      </c>
      <c r="J623" s="155">
        <f t="shared" si="91"/>
        <v>2040</v>
      </c>
      <c r="K623" s="155">
        <f t="shared" si="91"/>
        <v>1760</v>
      </c>
      <c r="L623" s="155">
        <f t="shared" si="91"/>
        <v>480</v>
      </c>
      <c r="M623" s="155">
        <f t="shared" si="91"/>
        <v>450</v>
      </c>
      <c r="N623" s="155">
        <f>D623+F623+H623+J623+L623</f>
        <v>26663.300000000003</v>
      </c>
      <c r="O623" s="155">
        <f>E623+G623+I623+K623+M623</f>
        <v>26339.4</v>
      </c>
      <c r="P623" s="297"/>
      <c r="Q623" s="297"/>
      <c r="R623" s="297"/>
      <c r="S623" s="297"/>
      <c r="T623" s="297"/>
    </row>
    <row r="624" spans="2:20" ht="26.25" customHeight="1">
      <c r="B624" s="307" t="s">
        <v>1432</v>
      </c>
      <c r="C624" s="308"/>
      <c r="D624" s="308"/>
      <c r="E624" s="308"/>
      <c r="F624" s="308"/>
      <c r="G624" s="308"/>
      <c r="H624" s="308"/>
      <c r="I624" s="308"/>
      <c r="J624" s="308"/>
      <c r="K624" s="308"/>
      <c r="L624" s="308"/>
      <c r="M624" s="308"/>
      <c r="N624" s="308"/>
      <c r="O624" s="308"/>
      <c r="P624" s="308"/>
      <c r="Q624" s="308"/>
      <c r="R624" s="308"/>
      <c r="S624" s="308"/>
      <c r="T624" s="309"/>
    </row>
    <row r="625" spans="2:20" ht="26.25" customHeight="1">
      <c r="B625" s="390" t="s">
        <v>0</v>
      </c>
      <c r="C625" s="390" t="s">
        <v>1</v>
      </c>
      <c r="D625" s="385" t="s">
        <v>228</v>
      </c>
      <c r="E625" s="386"/>
      <c r="F625" s="356" t="s">
        <v>105</v>
      </c>
      <c r="G625" s="357"/>
      <c r="H625" s="317" t="s">
        <v>108</v>
      </c>
      <c r="I625" s="318"/>
      <c r="J625" s="393" t="s">
        <v>676</v>
      </c>
      <c r="K625" s="394"/>
      <c r="L625" s="317" t="s">
        <v>109</v>
      </c>
      <c r="M625" s="318"/>
      <c r="N625" s="317" t="s">
        <v>147</v>
      </c>
      <c r="O625" s="318"/>
      <c r="P625" s="321" t="s">
        <v>110</v>
      </c>
      <c r="Q625" s="321" t="s">
        <v>111</v>
      </c>
      <c r="R625" s="321" t="s">
        <v>112</v>
      </c>
      <c r="S625" s="321" t="s">
        <v>113</v>
      </c>
      <c r="T625" s="321" t="s">
        <v>114</v>
      </c>
    </row>
    <row r="626" spans="2:20" ht="74.25" customHeight="1">
      <c r="B626" s="391"/>
      <c r="C626" s="392"/>
      <c r="D626" s="6" t="s">
        <v>2</v>
      </c>
      <c r="E626" s="6" t="s">
        <v>3</v>
      </c>
      <c r="F626" s="5" t="s">
        <v>2</v>
      </c>
      <c r="G626" s="7" t="s">
        <v>3</v>
      </c>
      <c r="H626" s="6" t="s">
        <v>2</v>
      </c>
      <c r="I626" s="6" t="s">
        <v>3</v>
      </c>
      <c r="J626" s="6" t="s">
        <v>2</v>
      </c>
      <c r="K626" s="6" t="s">
        <v>3</v>
      </c>
      <c r="L626" s="6" t="s">
        <v>2</v>
      </c>
      <c r="M626" s="6" t="s">
        <v>3</v>
      </c>
      <c r="N626" s="6" t="s">
        <v>2</v>
      </c>
      <c r="O626" s="6" t="s">
        <v>3</v>
      </c>
      <c r="P626" s="322"/>
      <c r="Q626" s="322"/>
      <c r="R626" s="322"/>
      <c r="S626" s="322"/>
      <c r="T626" s="322"/>
    </row>
    <row r="627" spans="2:20" ht="63" customHeight="1">
      <c r="B627" s="13" t="s">
        <v>4</v>
      </c>
      <c r="C627" s="13" t="s">
        <v>5</v>
      </c>
      <c r="D627" s="13" t="s">
        <v>6</v>
      </c>
      <c r="E627" s="13" t="s">
        <v>367</v>
      </c>
      <c r="F627" s="13" t="s">
        <v>7</v>
      </c>
      <c r="G627" s="13" t="s">
        <v>8</v>
      </c>
      <c r="H627" s="13" t="s">
        <v>566</v>
      </c>
      <c r="I627" s="13" t="s">
        <v>567</v>
      </c>
      <c r="J627" s="13" t="s">
        <v>106</v>
      </c>
      <c r="K627" s="13" t="s">
        <v>568</v>
      </c>
      <c r="L627" s="13" t="s">
        <v>569</v>
      </c>
      <c r="M627" s="13" t="s">
        <v>107</v>
      </c>
      <c r="N627" s="13" t="s">
        <v>570</v>
      </c>
      <c r="O627" s="13" t="s">
        <v>571</v>
      </c>
      <c r="P627" s="13" t="s">
        <v>502</v>
      </c>
      <c r="Q627" s="13" t="s">
        <v>572</v>
      </c>
      <c r="R627" s="13" t="s">
        <v>573</v>
      </c>
      <c r="S627" s="13" t="s">
        <v>680</v>
      </c>
      <c r="T627" s="13" t="s">
        <v>681</v>
      </c>
    </row>
    <row r="628" spans="2:20" ht="14.25" customHeight="1">
      <c r="B628" s="347" t="s">
        <v>731</v>
      </c>
      <c r="C628" s="375"/>
      <c r="D628" s="375"/>
      <c r="E628" s="375"/>
      <c r="F628" s="375"/>
      <c r="G628" s="375"/>
      <c r="H628" s="375"/>
      <c r="I628" s="375"/>
      <c r="J628" s="375"/>
      <c r="K628" s="375"/>
      <c r="L628" s="375"/>
      <c r="M628" s="375"/>
      <c r="N628" s="375"/>
      <c r="O628" s="375"/>
      <c r="P628" s="375"/>
      <c r="Q628" s="375"/>
      <c r="R628" s="375"/>
      <c r="S628" s="375"/>
      <c r="T628" s="375"/>
    </row>
    <row r="629" spans="2:20" ht="24.75" customHeight="1">
      <c r="B629" s="347" t="s">
        <v>732</v>
      </c>
      <c r="C629" s="375"/>
      <c r="D629" s="375"/>
      <c r="E629" s="375"/>
      <c r="F629" s="375"/>
      <c r="G629" s="375"/>
      <c r="H629" s="375"/>
      <c r="I629" s="375"/>
      <c r="J629" s="375"/>
      <c r="K629" s="375"/>
      <c r="L629" s="375"/>
      <c r="M629" s="375"/>
      <c r="N629" s="375"/>
      <c r="O629" s="375"/>
      <c r="P629" s="375"/>
      <c r="Q629" s="375"/>
      <c r="R629" s="375"/>
      <c r="S629" s="375"/>
      <c r="T629" s="375"/>
    </row>
    <row r="630" spans="2:20" ht="27" customHeight="1">
      <c r="B630" s="18" t="s">
        <v>117</v>
      </c>
      <c r="C630" s="118" t="s">
        <v>740</v>
      </c>
      <c r="D630" s="133">
        <f>D631+D632+D633</f>
        <v>0</v>
      </c>
      <c r="E630" s="133">
        <f aca="true" t="shared" si="92" ref="E630:M630">E631+E632+E633</f>
        <v>0</v>
      </c>
      <c r="F630" s="133">
        <f t="shared" si="92"/>
        <v>0</v>
      </c>
      <c r="G630" s="133">
        <f t="shared" si="92"/>
        <v>0</v>
      </c>
      <c r="H630" s="133">
        <f t="shared" si="92"/>
        <v>0</v>
      </c>
      <c r="I630" s="133">
        <f t="shared" si="92"/>
        <v>0</v>
      </c>
      <c r="J630" s="133">
        <f t="shared" si="92"/>
        <v>0</v>
      </c>
      <c r="K630" s="133">
        <f t="shared" si="92"/>
        <v>0</v>
      </c>
      <c r="L630" s="133">
        <f t="shared" si="92"/>
        <v>5104</v>
      </c>
      <c r="M630" s="133">
        <f t="shared" si="92"/>
        <v>3414</v>
      </c>
      <c r="N630" s="96">
        <f aca="true" t="shared" si="93" ref="N630:O633">D630+F630+H630+J630+L630</f>
        <v>5104</v>
      </c>
      <c r="O630" s="96">
        <f t="shared" si="93"/>
        <v>3414</v>
      </c>
      <c r="P630" s="48" t="s">
        <v>741</v>
      </c>
      <c r="Q630" s="48" t="s">
        <v>513</v>
      </c>
      <c r="R630" s="49" t="s">
        <v>166</v>
      </c>
      <c r="S630" s="49" t="s">
        <v>166</v>
      </c>
      <c r="T630" s="49" t="s">
        <v>166</v>
      </c>
    </row>
    <row r="631" spans="2:20" ht="42.75" customHeight="1">
      <c r="B631" s="2" t="s">
        <v>9</v>
      </c>
      <c r="C631" s="93" t="s">
        <v>733</v>
      </c>
      <c r="D631" s="132">
        <v>0</v>
      </c>
      <c r="E631" s="132">
        <v>0</v>
      </c>
      <c r="F631" s="132">
        <v>0</v>
      </c>
      <c r="G631" s="132">
        <v>0</v>
      </c>
      <c r="H631" s="124">
        <v>0</v>
      </c>
      <c r="I631" s="3">
        <v>0</v>
      </c>
      <c r="J631" s="3">
        <v>0</v>
      </c>
      <c r="K631" s="3">
        <v>0</v>
      </c>
      <c r="L631" s="3">
        <v>2500</v>
      </c>
      <c r="M631" s="3">
        <v>2500</v>
      </c>
      <c r="N631" s="94">
        <f t="shared" si="93"/>
        <v>2500</v>
      </c>
      <c r="O631" s="94">
        <f t="shared" si="93"/>
        <v>2500</v>
      </c>
      <c r="P631" s="48" t="s">
        <v>742</v>
      </c>
      <c r="Q631" s="48" t="s">
        <v>678</v>
      </c>
      <c r="R631" s="49" t="s">
        <v>166</v>
      </c>
      <c r="S631" s="49">
        <v>21.99</v>
      </c>
      <c r="T631" s="49">
        <v>21.99</v>
      </c>
    </row>
    <row r="632" spans="2:20" ht="36" customHeight="1">
      <c r="B632" s="22" t="s">
        <v>37</v>
      </c>
      <c r="C632" s="97" t="s">
        <v>734</v>
      </c>
      <c r="D632" s="262">
        <v>0</v>
      </c>
      <c r="E632" s="262">
        <v>0</v>
      </c>
      <c r="F632" s="262">
        <v>0</v>
      </c>
      <c r="G632" s="262">
        <v>0</v>
      </c>
      <c r="H632" s="127">
        <v>0</v>
      </c>
      <c r="I632" s="21">
        <v>0</v>
      </c>
      <c r="J632" s="21">
        <v>0</v>
      </c>
      <c r="K632" s="21">
        <v>0</v>
      </c>
      <c r="L632" s="21">
        <v>804</v>
      </c>
      <c r="M632" s="21">
        <v>804</v>
      </c>
      <c r="N632" s="98">
        <f t="shared" si="93"/>
        <v>804</v>
      </c>
      <c r="O632" s="98">
        <f t="shared" si="93"/>
        <v>804</v>
      </c>
      <c r="P632" s="48" t="s">
        <v>743</v>
      </c>
      <c r="Q632" s="48" t="s">
        <v>744</v>
      </c>
      <c r="R632" s="49" t="s">
        <v>166</v>
      </c>
      <c r="S632" s="49">
        <v>0.19</v>
      </c>
      <c r="T632" s="49">
        <v>0.19</v>
      </c>
    </row>
    <row r="633" spans="2:20" ht="26.25" customHeight="1">
      <c r="B633" s="415" t="s">
        <v>39</v>
      </c>
      <c r="C633" s="415" t="s">
        <v>735</v>
      </c>
      <c r="D633" s="382">
        <v>0</v>
      </c>
      <c r="E633" s="382">
        <v>0</v>
      </c>
      <c r="F633" s="382">
        <v>0</v>
      </c>
      <c r="G633" s="382">
        <v>0</v>
      </c>
      <c r="H633" s="382">
        <v>0</v>
      </c>
      <c r="I633" s="382">
        <v>0</v>
      </c>
      <c r="J633" s="382">
        <v>0</v>
      </c>
      <c r="K633" s="382">
        <v>0</v>
      </c>
      <c r="L633" s="382">
        <v>1800</v>
      </c>
      <c r="M633" s="382">
        <v>110</v>
      </c>
      <c r="N633" s="382">
        <f t="shared" si="93"/>
        <v>1800</v>
      </c>
      <c r="O633" s="382">
        <f t="shared" si="93"/>
        <v>110</v>
      </c>
      <c r="P633" s="48" t="s">
        <v>745</v>
      </c>
      <c r="Q633" s="48" t="s">
        <v>678</v>
      </c>
      <c r="R633" s="49" t="s">
        <v>166</v>
      </c>
      <c r="S633" s="49">
        <v>31.52</v>
      </c>
      <c r="T633" s="49">
        <v>31.52</v>
      </c>
    </row>
    <row r="634" spans="2:20" ht="14.25" customHeight="1">
      <c r="B634" s="415"/>
      <c r="C634" s="415"/>
      <c r="D634" s="382"/>
      <c r="E634" s="382"/>
      <c r="F634" s="382"/>
      <c r="G634" s="382"/>
      <c r="H634" s="382"/>
      <c r="I634" s="382"/>
      <c r="J634" s="382"/>
      <c r="K634" s="382"/>
      <c r="L634" s="382"/>
      <c r="M634" s="382"/>
      <c r="N634" s="382"/>
      <c r="O634" s="382"/>
      <c r="P634" s="48" t="s">
        <v>746</v>
      </c>
      <c r="Q634" s="48" t="s">
        <v>747</v>
      </c>
      <c r="R634" s="49" t="s">
        <v>166</v>
      </c>
      <c r="S634" s="49" t="s">
        <v>166</v>
      </c>
      <c r="T634" s="49" t="s">
        <v>166</v>
      </c>
    </row>
    <row r="635" spans="2:20" ht="39.75" customHeight="1">
      <c r="B635" s="416"/>
      <c r="C635" s="416"/>
      <c r="D635" s="383"/>
      <c r="E635" s="383"/>
      <c r="F635" s="383"/>
      <c r="G635" s="383"/>
      <c r="H635" s="383"/>
      <c r="I635" s="383"/>
      <c r="J635" s="383"/>
      <c r="K635" s="383"/>
      <c r="L635" s="383"/>
      <c r="M635" s="383"/>
      <c r="N635" s="383"/>
      <c r="O635" s="383"/>
      <c r="P635" s="48" t="s">
        <v>1188</v>
      </c>
      <c r="Q635" s="48" t="s">
        <v>387</v>
      </c>
      <c r="R635" s="49" t="s">
        <v>166</v>
      </c>
      <c r="S635" s="49">
        <v>6</v>
      </c>
      <c r="T635" s="49">
        <v>4</v>
      </c>
    </row>
    <row r="636" spans="2:20" ht="48" customHeight="1">
      <c r="B636" s="416"/>
      <c r="C636" s="416"/>
      <c r="D636" s="383"/>
      <c r="E636" s="383"/>
      <c r="F636" s="383"/>
      <c r="G636" s="383"/>
      <c r="H636" s="383"/>
      <c r="I636" s="383"/>
      <c r="J636" s="383"/>
      <c r="K636" s="383"/>
      <c r="L636" s="383"/>
      <c r="M636" s="383"/>
      <c r="N636" s="383"/>
      <c r="O636" s="383"/>
      <c r="P636" s="48" t="s">
        <v>1189</v>
      </c>
      <c r="Q636" s="48" t="s">
        <v>128</v>
      </c>
      <c r="R636" s="49" t="s">
        <v>166</v>
      </c>
      <c r="S636" s="49">
        <v>65.3</v>
      </c>
      <c r="T636" s="49">
        <v>29.15</v>
      </c>
    </row>
    <row r="637" spans="2:20" ht="36.75" customHeight="1">
      <c r="B637" s="416"/>
      <c r="C637" s="416"/>
      <c r="D637" s="383"/>
      <c r="E637" s="383"/>
      <c r="F637" s="383"/>
      <c r="G637" s="383"/>
      <c r="H637" s="383"/>
      <c r="I637" s="383"/>
      <c r="J637" s="383"/>
      <c r="K637" s="383"/>
      <c r="L637" s="383"/>
      <c r="M637" s="383"/>
      <c r="N637" s="383"/>
      <c r="O637" s="383"/>
      <c r="P637" s="48" t="s">
        <v>1190</v>
      </c>
      <c r="Q637" s="48" t="s">
        <v>387</v>
      </c>
      <c r="R637" s="49" t="s">
        <v>166</v>
      </c>
      <c r="S637" s="49">
        <v>0.056</v>
      </c>
      <c r="T637" s="49">
        <v>0.056</v>
      </c>
    </row>
    <row r="638" spans="2:20" ht="36" customHeight="1">
      <c r="B638" s="416"/>
      <c r="C638" s="416"/>
      <c r="D638" s="383"/>
      <c r="E638" s="383"/>
      <c r="F638" s="383"/>
      <c r="G638" s="383"/>
      <c r="H638" s="383"/>
      <c r="I638" s="383"/>
      <c r="J638" s="383"/>
      <c r="K638" s="383"/>
      <c r="L638" s="383"/>
      <c r="M638" s="383"/>
      <c r="N638" s="383"/>
      <c r="O638" s="383"/>
      <c r="P638" s="48" t="s">
        <v>1191</v>
      </c>
      <c r="Q638" s="48" t="s">
        <v>128</v>
      </c>
      <c r="R638" s="49" t="s">
        <v>166</v>
      </c>
      <c r="S638" s="49">
        <v>97.44</v>
      </c>
      <c r="T638" s="49">
        <v>100</v>
      </c>
    </row>
    <row r="639" spans="2:20" ht="56.25" customHeight="1">
      <c r="B639" s="416"/>
      <c r="C639" s="416"/>
      <c r="D639" s="383"/>
      <c r="E639" s="383"/>
      <c r="F639" s="383"/>
      <c r="G639" s="383"/>
      <c r="H639" s="383"/>
      <c r="I639" s="383"/>
      <c r="J639" s="383"/>
      <c r="K639" s="383"/>
      <c r="L639" s="383"/>
      <c r="M639" s="383"/>
      <c r="N639" s="383"/>
      <c r="O639" s="383"/>
      <c r="P639" s="48" t="s">
        <v>1192</v>
      </c>
      <c r="Q639" s="48" t="s">
        <v>128</v>
      </c>
      <c r="R639" s="49" t="s">
        <v>166</v>
      </c>
      <c r="S639" s="49">
        <v>0</v>
      </c>
      <c r="T639" s="49">
        <v>0</v>
      </c>
    </row>
    <row r="640" spans="2:20" ht="57.75" customHeight="1">
      <c r="B640" s="15" t="s">
        <v>119</v>
      </c>
      <c r="C640" s="122" t="s">
        <v>748</v>
      </c>
      <c r="D640" s="263">
        <f>D641+D642</f>
        <v>0</v>
      </c>
      <c r="E640" s="263">
        <f aca="true" t="shared" si="94" ref="E640:M640">E641+E642</f>
        <v>0</v>
      </c>
      <c r="F640" s="263">
        <f t="shared" si="94"/>
        <v>0</v>
      </c>
      <c r="G640" s="263">
        <f t="shared" si="94"/>
        <v>0</v>
      </c>
      <c r="H640" s="263">
        <f t="shared" si="94"/>
        <v>50</v>
      </c>
      <c r="I640" s="263">
        <f t="shared" si="94"/>
        <v>50</v>
      </c>
      <c r="J640" s="264">
        <v>230</v>
      </c>
      <c r="K640" s="264">
        <v>230</v>
      </c>
      <c r="L640" s="263">
        <f t="shared" si="94"/>
        <v>0</v>
      </c>
      <c r="M640" s="263">
        <f t="shared" si="94"/>
        <v>0</v>
      </c>
      <c r="N640" s="128">
        <f aca="true" t="shared" si="95" ref="N640:O642">D640+F640+H640+J640+L640</f>
        <v>280</v>
      </c>
      <c r="O640" s="128">
        <f t="shared" si="95"/>
        <v>280</v>
      </c>
      <c r="P640" s="48" t="s">
        <v>1193</v>
      </c>
      <c r="Q640" s="48" t="s">
        <v>620</v>
      </c>
      <c r="R640" s="49" t="s">
        <v>166</v>
      </c>
      <c r="S640" s="49">
        <v>2</v>
      </c>
      <c r="T640" s="49">
        <v>0</v>
      </c>
    </row>
    <row r="641" spans="2:20" ht="40.5" customHeight="1">
      <c r="B641" s="22" t="s">
        <v>11</v>
      </c>
      <c r="C641" s="97" t="s">
        <v>736</v>
      </c>
      <c r="D641" s="262">
        <v>0</v>
      </c>
      <c r="E641" s="262">
        <v>0</v>
      </c>
      <c r="F641" s="262">
        <v>0</v>
      </c>
      <c r="G641" s="262">
        <v>0</v>
      </c>
      <c r="H641" s="127">
        <v>0</v>
      </c>
      <c r="I641" s="21">
        <v>0</v>
      </c>
      <c r="J641" s="265">
        <v>0</v>
      </c>
      <c r="K641" s="265">
        <v>0</v>
      </c>
      <c r="L641" s="21">
        <v>0</v>
      </c>
      <c r="M641" s="21">
        <v>0</v>
      </c>
      <c r="N641" s="98">
        <f t="shared" si="95"/>
        <v>0</v>
      </c>
      <c r="O641" s="98">
        <f t="shared" si="95"/>
        <v>0</v>
      </c>
      <c r="P641" s="48" t="s">
        <v>1194</v>
      </c>
      <c r="Q641" s="48" t="s">
        <v>744</v>
      </c>
      <c r="R641" s="49" t="s">
        <v>166</v>
      </c>
      <c r="S641" s="49">
        <v>0.09</v>
      </c>
      <c r="T641" s="49">
        <v>0.08</v>
      </c>
    </row>
    <row r="642" spans="2:20" ht="47.25" customHeight="1">
      <c r="B642" s="415" t="s">
        <v>13</v>
      </c>
      <c r="C642" s="415" t="s">
        <v>1187</v>
      </c>
      <c r="D642" s="382">
        <v>0</v>
      </c>
      <c r="E642" s="382">
        <v>0</v>
      </c>
      <c r="F642" s="382">
        <v>0</v>
      </c>
      <c r="G642" s="382">
        <v>0</v>
      </c>
      <c r="H642" s="417">
        <v>50</v>
      </c>
      <c r="I642" s="417">
        <v>50</v>
      </c>
      <c r="J642" s="419">
        <v>230</v>
      </c>
      <c r="K642" s="419">
        <v>230</v>
      </c>
      <c r="L642" s="417">
        <v>0</v>
      </c>
      <c r="M642" s="417">
        <v>0</v>
      </c>
      <c r="N642" s="414">
        <f t="shared" si="95"/>
        <v>280</v>
      </c>
      <c r="O642" s="414">
        <f t="shared" si="95"/>
        <v>280</v>
      </c>
      <c r="P642" s="48" t="s">
        <v>1195</v>
      </c>
      <c r="Q642" s="48" t="s">
        <v>128</v>
      </c>
      <c r="R642" s="49" t="s">
        <v>166</v>
      </c>
      <c r="S642" s="49">
        <v>21.62</v>
      </c>
      <c r="T642" s="49">
        <v>10</v>
      </c>
    </row>
    <row r="643" spans="2:20" ht="58.5" customHeight="1">
      <c r="B643" s="415"/>
      <c r="C643" s="415"/>
      <c r="D643" s="382"/>
      <c r="E643" s="382"/>
      <c r="F643" s="382"/>
      <c r="G643" s="382"/>
      <c r="H643" s="418"/>
      <c r="I643" s="418"/>
      <c r="J643" s="419"/>
      <c r="K643" s="419"/>
      <c r="L643" s="418"/>
      <c r="M643" s="418"/>
      <c r="N643" s="414"/>
      <c r="O643" s="414"/>
      <c r="P643" s="48" t="s">
        <v>1196</v>
      </c>
      <c r="Q643" s="48" t="s">
        <v>128</v>
      </c>
      <c r="R643" s="49" t="s">
        <v>166</v>
      </c>
      <c r="S643" s="49">
        <v>100</v>
      </c>
      <c r="T643" s="49">
        <v>100</v>
      </c>
    </row>
    <row r="644" spans="2:20" ht="45.75" customHeight="1">
      <c r="B644" s="415"/>
      <c r="C644" s="415"/>
      <c r="D644" s="382"/>
      <c r="E644" s="382"/>
      <c r="F644" s="382"/>
      <c r="G644" s="382"/>
      <c r="H644" s="418"/>
      <c r="I644" s="418"/>
      <c r="J644" s="419"/>
      <c r="K644" s="419"/>
      <c r="L644" s="418"/>
      <c r="M644" s="418"/>
      <c r="N644" s="414"/>
      <c r="O644" s="414"/>
      <c r="P644" s="48" t="s">
        <v>1197</v>
      </c>
      <c r="Q644" s="48" t="s">
        <v>387</v>
      </c>
      <c r="R644" s="49" t="s">
        <v>166</v>
      </c>
      <c r="S644" s="49">
        <v>0.017</v>
      </c>
      <c r="T644" s="49">
        <v>0.016</v>
      </c>
    </row>
    <row r="645" spans="2:20" ht="60" customHeight="1">
      <c r="B645" s="415"/>
      <c r="C645" s="415"/>
      <c r="D645" s="382"/>
      <c r="E645" s="382"/>
      <c r="F645" s="382"/>
      <c r="G645" s="382"/>
      <c r="H645" s="418"/>
      <c r="I645" s="418"/>
      <c r="J645" s="419"/>
      <c r="K645" s="419"/>
      <c r="L645" s="418"/>
      <c r="M645" s="418"/>
      <c r="N645" s="414"/>
      <c r="O645" s="414"/>
      <c r="P645" s="48" t="s">
        <v>1198</v>
      </c>
      <c r="Q645" s="48" t="s">
        <v>128</v>
      </c>
      <c r="R645" s="49" t="s">
        <v>166</v>
      </c>
      <c r="S645" s="49">
        <v>100</v>
      </c>
      <c r="T645" s="49">
        <v>100</v>
      </c>
    </row>
    <row r="646" spans="2:20" ht="47.25" customHeight="1">
      <c r="B646" s="415"/>
      <c r="C646" s="415"/>
      <c r="D646" s="382"/>
      <c r="E646" s="382"/>
      <c r="F646" s="382"/>
      <c r="G646" s="382"/>
      <c r="H646" s="418"/>
      <c r="I646" s="418"/>
      <c r="J646" s="419"/>
      <c r="K646" s="419"/>
      <c r="L646" s="418"/>
      <c r="M646" s="418"/>
      <c r="N646" s="414"/>
      <c r="O646" s="414"/>
      <c r="P646" s="48" t="s">
        <v>1199</v>
      </c>
      <c r="Q646" s="48" t="s">
        <v>128</v>
      </c>
      <c r="R646" s="49" t="s">
        <v>166</v>
      </c>
      <c r="S646" s="49">
        <v>1.92</v>
      </c>
      <c r="T646" s="49">
        <v>1.92</v>
      </c>
    </row>
    <row r="647" spans="2:20" ht="46.5" customHeight="1">
      <c r="B647" s="15" t="s">
        <v>122</v>
      </c>
      <c r="C647" s="122" t="s">
        <v>749</v>
      </c>
      <c r="D647" s="263">
        <f>D648+D649+D650</f>
        <v>0</v>
      </c>
      <c r="E647" s="263">
        <f aca="true" t="shared" si="96" ref="E647:M647">E648+E649+E650</f>
        <v>0</v>
      </c>
      <c r="F647" s="263">
        <f t="shared" si="96"/>
        <v>0</v>
      </c>
      <c r="G647" s="263">
        <f t="shared" si="96"/>
        <v>0</v>
      </c>
      <c r="H647" s="263">
        <f t="shared" si="96"/>
        <v>0</v>
      </c>
      <c r="I647" s="263">
        <f t="shared" si="96"/>
        <v>0</v>
      </c>
      <c r="J647" s="264">
        <v>8115</v>
      </c>
      <c r="K647" s="264">
        <v>8115</v>
      </c>
      <c r="L647" s="263">
        <f t="shared" si="96"/>
        <v>0</v>
      </c>
      <c r="M647" s="263">
        <f t="shared" si="96"/>
        <v>0</v>
      </c>
      <c r="N647" s="128">
        <f aca="true" t="shared" si="97" ref="N647:O650">D647+F647+H647+J647+L647</f>
        <v>8115</v>
      </c>
      <c r="O647" s="128">
        <f t="shared" si="97"/>
        <v>8115</v>
      </c>
      <c r="P647" s="48" t="s">
        <v>1200</v>
      </c>
      <c r="Q647" s="48" t="s">
        <v>128</v>
      </c>
      <c r="R647" s="49" t="s">
        <v>166</v>
      </c>
      <c r="S647" s="49">
        <v>0</v>
      </c>
      <c r="T647" s="49">
        <v>0</v>
      </c>
    </row>
    <row r="648" spans="2:20" ht="35.25" customHeight="1">
      <c r="B648" s="2" t="s">
        <v>26</v>
      </c>
      <c r="C648" s="93" t="s">
        <v>738</v>
      </c>
      <c r="D648" s="132">
        <v>0</v>
      </c>
      <c r="E648" s="132">
        <v>0</v>
      </c>
      <c r="F648" s="132">
        <v>0</v>
      </c>
      <c r="G648" s="132">
        <v>0</v>
      </c>
      <c r="H648" s="124">
        <v>0</v>
      </c>
      <c r="I648" s="3">
        <v>0</v>
      </c>
      <c r="J648" s="206">
        <v>8115</v>
      </c>
      <c r="K648" s="206">
        <v>8115</v>
      </c>
      <c r="L648" s="3">
        <v>0</v>
      </c>
      <c r="M648" s="3">
        <v>0</v>
      </c>
      <c r="N648" s="94">
        <f t="shared" si="97"/>
        <v>8115</v>
      </c>
      <c r="O648" s="94">
        <f t="shared" si="97"/>
        <v>8115</v>
      </c>
      <c r="P648" s="48" t="s">
        <v>1201</v>
      </c>
      <c r="Q648" s="48" t="s">
        <v>128</v>
      </c>
      <c r="R648" s="49" t="s">
        <v>166</v>
      </c>
      <c r="S648" s="49">
        <v>63.49</v>
      </c>
      <c r="T648" s="49">
        <v>51.1</v>
      </c>
    </row>
    <row r="649" spans="2:20" ht="36" customHeight="1">
      <c r="B649" s="22" t="s">
        <v>28</v>
      </c>
      <c r="C649" s="97" t="s">
        <v>737</v>
      </c>
      <c r="D649" s="262">
        <v>0</v>
      </c>
      <c r="E649" s="262">
        <v>0</v>
      </c>
      <c r="F649" s="262">
        <v>0</v>
      </c>
      <c r="G649" s="262">
        <v>0</v>
      </c>
      <c r="H649" s="127">
        <v>0</v>
      </c>
      <c r="I649" s="21">
        <v>0</v>
      </c>
      <c r="J649" s="265">
        <v>0</v>
      </c>
      <c r="K649" s="265">
        <v>0</v>
      </c>
      <c r="L649" s="21">
        <v>0</v>
      </c>
      <c r="M649" s="21">
        <v>0</v>
      </c>
      <c r="N649" s="98">
        <f t="shared" si="97"/>
        <v>0</v>
      </c>
      <c r="O649" s="98">
        <f t="shared" si="97"/>
        <v>0</v>
      </c>
      <c r="P649" s="48" t="s">
        <v>1202</v>
      </c>
      <c r="Q649" s="48" t="s">
        <v>750</v>
      </c>
      <c r="R649" s="49" t="s">
        <v>166</v>
      </c>
      <c r="S649" s="49">
        <v>2.33</v>
      </c>
      <c r="T649" s="49">
        <v>2.33</v>
      </c>
    </row>
    <row r="650" spans="2:20" ht="47.25" customHeight="1">
      <c r="B650" s="415" t="s">
        <v>93</v>
      </c>
      <c r="C650" s="415" t="s">
        <v>739</v>
      </c>
      <c r="D650" s="382">
        <v>0</v>
      </c>
      <c r="E650" s="382">
        <v>0</v>
      </c>
      <c r="F650" s="382">
        <v>0</v>
      </c>
      <c r="G650" s="382">
        <v>0</v>
      </c>
      <c r="H650" s="382">
        <v>0</v>
      </c>
      <c r="I650" s="382">
        <v>0</v>
      </c>
      <c r="J650" s="382">
        <v>0</v>
      </c>
      <c r="K650" s="382">
        <v>0</v>
      </c>
      <c r="L650" s="382">
        <v>0</v>
      </c>
      <c r="M650" s="382">
        <v>0</v>
      </c>
      <c r="N650" s="414">
        <f t="shared" si="97"/>
        <v>0</v>
      </c>
      <c r="O650" s="414">
        <f t="shared" si="97"/>
        <v>0</v>
      </c>
      <c r="P650" s="48" t="s">
        <v>1203</v>
      </c>
      <c r="Q650" s="48" t="s">
        <v>128</v>
      </c>
      <c r="R650" s="49" t="s">
        <v>166</v>
      </c>
      <c r="S650" s="49">
        <v>0</v>
      </c>
      <c r="T650" s="49">
        <v>0</v>
      </c>
    </row>
    <row r="651" spans="2:20" ht="47.25" customHeight="1">
      <c r="B651" s="416"/>
      <c r="C651" s="416"/>
      <c r="D651" s="383"/>
      <c r="E651" s="383"/>
      <c r="F651" s="383"/>
      <c r="G651" s="383"/>
      <c r="H651" s="383"/>
      <c r="I651" s="383"/>
      <c r="J651" s="383"/>
      <c r="K651" s="383"/>
      <c r="L651" s="383"/>
      <c r="M651" s="383"/>
      <c r="N651" s="593"/>
      <c r="O651" s="593"/>
      <c r="P651" s="48" t="s">
        <v>1204</v>
      </c>
      <c r="Q651" s="48" t="s">
        <v>128</v>
      </c>
      <c r="R651" s="49" t="s">
        <v>166</v>
      </c>
      <c r="S651" s="49">
        <v>100</v>
      </c>
      <c r="T651" s="49">
        <v>100</v>
      </c>
    </row>
    <row r="652" spans="2:20" ht="57.75" customHeight="1">
      <c r="B652" s="416"/>
      <c r="C652" s="416"/>
      <c r="D652" s="383"/>
      <c r="E652" s="383"/>
      <c r="F652" s="383"/>
      <c r="G652" s="383"/>
      <c r="H652" s="383"/>
      <c r="I652" s="383"/>
      <c r="J652" s="383"/>
      <c r="K652" s="383"/>
      <c r="L652" s="383"/>
      <c r="M652" s="383"/>
      <c r="N652" s="593"/>
      <c r="O652" s="593"/>
      <c r="P652" s="48" t="s">
        <v>1205</v>
      </c>
      <c r="Q652" s="48" t="s">
        <v>128</v>
      </c>
      <c r="R652" s="49" t="s">
        <v>166</v>
      </c>
      <c r="S652" s="49">
        <v>45.83</v>
      </c>
      <c r="T652" s="49">
        <v>45.83</v>
      </c>
    </row>
    <row r="653" spans="2:20" ht="60" customHeight="1">
      <c r="B653" s="416"/>
      <c r="C653" s="416"/>
      <c r="D653" s="383"/>
      <c r="E653" s="383"/>
      <c r="F653" s="383"/>
      <c r="G653" s="383"/>
      <c r="H653" s="383"/>
      <c r="I653" s="383"/>
      <c r="J653" s="383"/>
      <c r="K653" s="383"/>
      <c r="L653" s="383"/>
      <c r="M653" s="383"/>
      <c r="N653" s="593"/>
      <c r="O653" s="593"/>
      <c r="P653" s="48" t="s">
        <v>1206</v>
      </c>
      <c r="Q653" s="48" t="s">
        <v>128</v>
      </c>
      <c r="R653" s="49" t="s">
        <v>166</v>
      </c>
      <c r="S653" s="49">
        <v>61.99</v>
      </c>
      <c r="T653" s="49">
        <v>61.99</v>
      </c>
    </row>
    <row r="654" spans="2:20" ht="37.5" customHeight="1">
      <c r="B654" s="416"/>
      <c r="C654" s="416"/>
      <c r="D654" s="383"/>
      <c r="E654" s="383"/>
      <c r="F654" s="383"/>
      <c r="G654" s="383"/>
      <c r="H654" s="383"/>
      <c r="I654" s="383"/>
      <c r="J654" s="383"/>
      <c r="K654" s="383"/>
      <c r="L654" s="383"/>
      <c r="M654" s="383"/>
      <c r="N654" s="593"/>
      <c r="O654" s="593"/>
      <c r="P654" s="48" t="s">
        <v>1207</v>
      </c>
      <c r="Q654" s="48" t="s">
        <v>128</v>
      </c>
      <c r="R654" s="49" t="s">
        <v>166</v>
      </c>
      <c r="S654" s="49">
        <v>9.62</v>
      </c>
      <c r="T654" s="49">
        <v>9.62</v>
      </c>
    </row>
    <row r="655" spans="2:20" ht="49.5" customHeight="1">
      <c r="B655" s="529" t="s">
        <v>104</v>
      </c>
      <c r="C655" s="546"/>
      <c r="D655" s="155">
        <f aca="true" t="shared" si="98" ref="D655:M655">D630+D640+D647</f>
        <v>0</v>
      </c>
      <c r="E655" s="155">
        <f t="shared" si="98"/>
        <v>0</v>
      </c>
      <c r="F655" s="155">
        <f t="shared" si="98"/>
        <v>0</v>
      </c>
      <c r="G655" s="155">
        <f t="shared" si="98"/>
        <v>0</v>
      </c>
      <c r="H655" s="155">
        <f t="shared" si="98"/>
        <v>50</v>
      </c>
      <c r="I655" s="155">
        <f t="shared" si="98"/>
        <v>50</v>
      </c>
      <c r="J655" s="155">
        <f t="shared" si="98"/>
        <v>8345</v>
      </c>
      <c r="K655" s="155">
        <f t="shared" si="98"/>
        <v>8345</v>
      </c>
      <c r="L655" s="155">
        <f t="shared" si="98"/>
        <v>5104</v>
      </c>
      <c r="M655" s="155">
        <f t="shared" si="98"/>
        <v>3414</v>
      </c>
      <c r="N655" s="155">
        <f>D655+F655+H655+J655+L655</f>
        <v>13499</v>
      </c>
      <c r="O655" s="155">
        <f>E655+G655+I655+K655+M655</f>
        <v>11809</v>
      </c>
      <c r="P655" s="14"/>
      <c r="Q655" s="14"/>
      <c r="R655" s="14"/>
      <c r="S655" s="14"/>
      <c r="T655" s="14"/>
    </row>
    <row r="656" spans="2:20" ht="30" customHeight="1">
      <c r="B656" s="307" t="s">
        <v>1433</v>
      </c>
      <c r="C656" s="313"/>
      <c r="D656" s="313"/>
      <c r="E656" s="313"/>
      <c r="F656" s="313"/>
      <c r="G656" s="313"/>
      <c r="H656" s="313"/>
      <c r="I656" s="313"/>
      <c r="J656" s="313"/>
      <c r="K656" s="313"/>
      <c r="L656" s="313"/>
      <c r="M656" s="313"/>
      <c r="N656" s="313"/>
      <c r="O656" s="313"/>
      <c r="P656" s="313"/>
      <c r="Q656" s="313"/>
      <c r="R656" s="313"/>
      <c r="S656" s="313"/>
      <c r="T656" s="314"/>
    </row>
    <row r="657" spans="2:20" ht="30" customHeight="1">
      <c r="B657" s="390" t="s">
        <v>0</v>
      </c>
      <c r="C657" s="390" t="s">
        <v>1</v>
      </c>
      <c r="D657" s="385" t="s">
        <v>228</v>
      </c>
      <c r="E657" s="386"/>
      <c r="F657" s="356" t="s">
        <v>105</v>
      </c>
      <c r="G657" s="357"/>
      <c r="H657" s="317" t="s">
        <v>108</v>
      </c>
      <c r="I657" s="318"/>
      <c r="J657" s="393" t="s">
        <v>676</v>
      </c>
      <c r="K657" s="394"/>
      <c r="L657" s="317" t="s">
        <v>109</v>
      </c>
      <c r="M657" s="318"/>
      <c r="N657" s="317" t="s">
        <v>147</v>
      </c>
      <c r="O657" s="318"/>
      <c r="P657" s="321" t="s">
        <v>110</v>
      </c>
      <c r="Q657" s="321" t="s">
        <v>111</v>
      </c>
      <c r="R657" s="321" t="s">
        <v>112</v>
      </c>
      <c r="S657" s="321" t="s">
        <v>113</v>
      </c>
      <c r="T657" s="321" t="s">
        <v>114</v>
      </c>
    </row>
    <row r="658" spans="2:20" ht="68.25" customHeight="1">
      <c r="B658" s="391"/>
      <c r="C658" s="392"/>
      <c r="D658" s="6" t="s">
        <v>2</v>
      </c>
      <c r="E658" s="6" t="s">
        <v>3</v>
      </c>
      <c r="F658" s="5" t="s">
        <v>2</v>
      </c>
      <c r="G658" s="7" t="s">
        <v>3</v>
      </c>
      <c r="H658" s="6" t="s">
        <v>2</v>
      </c>
      <c r="I658" s="6" t="s">
        <v>3</v>
      </c>
      <c r="J658" s="6" t="s">
        <v>2</v>
      </c>
      <c r="K658" s="6" t="s">
        <v>3</v>
      </c>
      <c r="L658" s="6" t="s">
        <v>2</v>
      </c>
      <c r="M658" s="6" t="s">
        <v>3</v>
      </c>
      <c r="N658" s="6" t="s">
        <v>2</v>
      </c>
      <c r="O658" s="6" t="s">
        <v>3</v>
      </c>
      <c r="P658" s="322"/>
      <c r="Q658" s="322"/>
      <c r="R658" s="322"/>
      <c r="S658" s="322"/>
      <c r="T658" s="322"/>
    </row>
    <row r="659" spans="2:20" ht="56.25" customHeight="1">
      <c r="B659" s="13" t="s">
        <v>4</v>
      </c>
      <c r="C659" s="13" t="s">
        <v>5</v>
      </c>
      <c r="D659" s="13" t="s">
        <v>6</v>
      </c>
      <c r="E659" s="13" t="s">
        <v>367</v>
      </c>
      <c r="F659" s="13" t="s">
        <v>7</v>
      </c>
      <c r="G659" s="13" t="s">
        <v>8</v>
      </c>
      <c r="H659" s="13" t="s">
        <v>566</v>
      </c>
      <c r="I659" s="13" t="s">
        <v>567</v>
      </c>
      <c r="J659" s="13" t="s">
        <v>106</v>
      </c>
      <c r="K659" s="13" t="s">
        <v>568</v>
      </c>
      <c r="L659" s="13" t="s">
        <v>569</v>
      </c>
      <c r="M659" s="13" t="s">
        <v>107</v>
      </c>
      <c r="N659" s="13" t="s">
        <v>570</v>
      </c>
      <c r="O659" s="13" t="s">
        <v>571</v>
      </c>
      <c r="P659" s="13" t="s">
        <v>502</v>
      </c>
      <c r="Q659" s="13" t="s">
        <v>572</v>
      </c>
      <c r="R659" s="13" t="s">
        <v>573</v>
      </c>
      <c r="S659" s="13" t="s">
        <v>680</v>
      </c>
      <c r="T659" s="13" t="s">
        <v>681</v>
      </c>
    </row>
    <row r="660" spans="2:20" ht="14.25" customHeight="1">
      <c r="B660" s="347" t="s">
        <v>751</v>
      </c>
      <c r="C660" s="375"/>
      <c r="D660" s="375"/>
      <c r="E660" s="375"/>
      <c r="F660" s="375"/>
      <c r="G660" s="375"/>
      <c r="H660" s="375"/>
      <c r="I660" s="375"/>
      <c r="J660" s="375"/>
      <c r="K660" s="375"/>
      <c r="L660" s="375"/>
      <c r="M660" s="375"/>
      <c r="N660" s="375"/>
      <c r="O660" s="375"/>
      <c r="P660" s="375"/>
      <c r="Q660" s="375"/>
      <c r="R660" s="375"/>
      <c r="S660" s="375"/>
      <c r="T660" s="375"/>
    </row>
    <row r="661" spans="2:20" ht="26.25" customHeight="1">
      <c r="B661" s="347" t="s">
        <v>752</v>
      </c>
      <c r="C661" s="375"/>
      <c r="D661" s="375"/>
      <c r="E661" s="375"/>
      <c r="F661" s="375"/>
      <c r="G661" s="375"/>
      <c r="H661" s="375"/>
      <c r="I661" s="375"/>
      <c r="J661" s="375"/>
      <c r="K661" s="375"/>
      <c r="L661" s="375"/>
      <c r="M661" s="375"/>
      <c r="N661" s="375"/>
      <c r="O661" s="375"/>
      <c r="P661" s="375"/>
      <c r="Q661" s="375"/>
      <c r="R661" s="375"/>
      <c r="S661" s="375"/>
      <c r="T661" s="375"/>
    </row>
    <row r="662" spans="2:20" ht="28.5" customHeight="1">
      <c r="B662" s="18" t="s">
        <v>117</v>
      </c>
      <c r="C662" s="118" t="s">
        <v>766</v>
      </c>
      <c r="D662" s="133">
        <f>D663+D664+D665+D666+D667</f>
        <v>0</v>
      </c>
      <c r="E662" s="133">
        <f aca="true" t="shared" si="99" ref="E662:M662">E663+E664+E665+E666+E667</f>
        <v>0</v>
      </c>
      <c r="F662" s="133">
        <f t="shared" si="99"/>
        <v>0</v>
      </c>
      <c r="G662" s="133">
        <f t="shared" si="99"/>
        <v>0</v>
      </c>
      <c r="H662" s="207">
        <v>31</v>
      </c>
      <c r="I662" s="207">
        <v>31</v>
      </c>
      <c r="J662" s="133">
        <f t="shared" si="99"/>
        <v>0</v>
      </c>
      <c r="K662" s="133">
        <f t="shared" si="99"/>
        <v>0</v>
      </c>
      <c r="L662" s="133">
        <f t="shared" si="99"/>
        <v>0</v>
      </c>
      <c r="M662" s="133">
        <f t="shared" si="99"/>
        <v>0</v>
      </c>
      <c r="N662" s="96">
        <f>D662+F662+H662+J662+L662</f>
        <v>31</v>
      </c>
      <c r="O662" s="96">
        <f>E662+G662+I662+K662+M662</f>
        <v>31</v>
      </c>
      <c r="P662" s="50" t="s">
        <v>767</v>
      </c>
      <c r="Q662" s="50" t="s">
        <v>620</v>
      </c>
      <c r="R662" s="66" t="s">
        <v>4</v>
      </c>
      <c r="S662" s="66">
        <v>5</v>
      </c>
      <c r="T662" s="66">
        <v>4</v>
      </c>
    </row>
    <row r="663" spans="2:20" ht="37.5" customHeight="1">
      <c r="B663" s="2" t="s">
        <v>9</v>
      </c>
      <c r="C663" s="93" t="s">
        <v>753</v>
      </c>
      <c r="D663" s="94">
        <v>0</v>
      </c>
      <c r="E663" s="94">
        <v>0</v>
      </c>
      <c r="F663" s="94">
        <v>0</v>
      </c>
      <c r="G663" s="94">
        <v>0</v>
      </c>
      <c r="H663" s="206">
        <v>8</v>
      </c>
      <c r="I663" s="206">
        <v>8</v>
      </c>
      <c r="J663" s="94">
        <v>0</v>
      </c>
      <c r="K663" s="94">
        <v>0</v>
      </c>
      <c r="L663" s="3">
        <v>0</v>
      </c>
      <c r="M663" s="3">
        <v>0</v>
      </c>
      <c r="N663" s="94">
        <f aca="true" t="shared" si="100" ref="N663:N679">D663+F663+H663+J663+L663</f>
        <v>8</v>
      </c>
      <c r="O663" s="94">
        <f aca="true" t="shared" si="101" ref="O663:O679">E663+G663+I663+K663+M663</f>
        <v>8</v>
      </c>
      <c r="P663" s="323" t="s">
        <v>768</v>
      </c>
      <c r="Q663" s="323" t="s">
        <v>269</v>
      </c>
      <c r="R663" s="319" t="s">
        <v>769</v>
      </c>
      <c r="S663" s="319">
        <v>7.2</v>
      </c>
      <c r="T663" s="319">
        <v>7.21</v>
      </c>
    </row>
    <row r="664" spans="2:20" ht="27.75" customHeight="1">
      <c r="B664" s="2" t="s">
        <v>37</v>
      </c>
      <c r="C664" s="93" t="s">
        <v>754</v>
      </c>
      <c r="D664" s="94">
        <v>0</v>
      </c>
      <c r="E664" s="94">
        <v>0</v>
      </c>
      <c r="F664" s="94">
        <v>0</v>
      </c>
      <c r="G664" s="94">
        <v>0</v>
      </c>
      <c r="H664" s="206">
        <v>0</v>
      </c>
      <c r="I664" s="206">
        <v>0</v>
      </c>
      <c r="J664" s="94">
        <v>0</v>
      </c>
      <c r="K664" s="94">
        <v>0</v>
      </c>
      <c r="L664" s="3">
        <v>0</v>
      </c>
      <c r="M664" s="3">
        <v>0</v>
      </c>
      <c r="N664" s="94">
        <f t="shared" si="100"/>
        <v>0</v>
      </c>
      <c r="O664" s="94">
        <f t="shared" si="101"/>
        <v>0</v>
      </c>
      <c r="P664" s="324"/>
      <c r="Q664" s="324"/>
      <c r="R664" s="320"/>
      <c r="S664" s="320"/>
      <c r="T664" s="320"/>
    </row>
    <row r="665" spans="2:20" ht="27" customHeight="1">
      <c r="B665" s="2" t="s">
        <v>39</v>
      </c>
      <c r="C665" s="93" t="s">
        <v>755</v>
      </c>
      <c r="D665" s="94">
        <v>0</v>
      </c>
      <c r="E665" s="94">
        <v>0</v>
      </c>
      <c r="F665" s="94">
        <v>0</v>
      </c>
      <c r="G665" s="94">
        <v>0</v>
      </c>
      <c r="H665" s="206">
        <v>0</v>
      </c>
      <c r="I665" s="206">
        <v>0</v>
      </c>
      <c r="J665" s="94">
        <v>0</v>
      </c>
      <c r="K665" s="94">
        <v>0</v>
      </c>
      <c r="L665" s="3">
        <v>0</v>
      </c>
      <c r="M665" s="3">
        <v>0</v>
      </c>
      <c r="N665" s="94">
        <f t="shared" si="100"/>
        <v>0</v>
      </c>
      <c r="O665" s="94">
        <f t="shared" si="101"/>
        <v>0</v>
      </c>
      <c r="P665" s="324"/>
      <c r="Q665" s="324"/>
      <c r="R665" s="320"/>
      <c r="S665" s="320"/>
      <c r="T665" s="320"/>
    </row>
    <row r="666" spans="2:20" ht="36.75" customHeight="1">
      <c r="B666" s="2" t="s">
        <v>179</v>
      </c>
      <c r="C666" s="93" t="s">
        <v>756</v>
      </c>
      <c r="D666" s="94">
        <v>0</v>
      </c>
      <c r="E666" s="94">
        <v>0</v>
      </c>
      <c r="F666" s="94">
        <v>0</v>
      </c>
      <c r="G666" s="94">
        <v>0</v>
      </c>
      <c r="H666" s="206">
        <v>10</v>
      </c>
      <c r="I666" s="206">
        <v>10</v>
      </c>
      <c r="J666" s="94">
        <v>0</v>
      </c>
      <c r="K666" s="94">
        <v>0</v>
      </c>
      <c r="L666" s="3">
        <v>0</v>
      </c>
      <c r="M666" s="3">
        <v>0</v>
      </c>
      <c r="N666" s="94">
        <f t="shared" si="100"/>
        <v>10</v>
      </c>
      <c r="O666" s="94">
        <f t="shared" si="101"/>
        <v>10</v>
      </c>
      <c r="P666" s="324"/>
      <c r="Q666" s="324"/>
      <c r="R666" s="320"/>
      <c r="S666" s="320"/>
      <c r="T666" s="320"/>
    </row>
    <row r="667" spans="2:20" ht="39" customHeight="1">
      <c r="B667" s="2" t="s">
        <v>181</v>
      </c>
      <c r="C667" s="93" t="s">
        <v>757</v>
      </c>
      <c r="D667" s="94">
        <v>0</v>
      </c>
      <c r="E667" s="94">
        <v>0</v>
      </c>
      <c r="F667" s="94">
        <v>0</v>
      </c>
      <c r="G667" s="94">
        <v>0</v>
      </c>
      <c r="H667" s="206">
        <v>13</v>
      </c>
      <c r="I667" s="206">
        <v>13</v>
      </c>
      <c r="J667" s="94">
        <v>0</v>
      </c>
      <c r="K667" s="94">
        <v>0</v>
      </c>
      <c r="L667" s="3">
        <v>0</v>
      </c>
      <c r="M667" s="3">
        <v>0</v>
      </c>
      <c r="N667" s="94">
        <f t="shared" si="100"/>
        <v>13</v>
      </c>
      <c r="O667" s="94">
        <f t="shared" si="101"/>
        <v>13</v>
      </c>
      <c r="P667" s="324"/>
      <c r="Q667" s="324"/>
      <c r="R667" s="320"/>
      <c r="S667" s="320"/>
      <c r="T667" s="320"/>
    </row>
    <row r="668" spans="2:20" ht="37.5" customHeight="1">
      <c r="B668" s="18" t="s">
        <v>119</v>
      </c>
      <c r="C668" s="118" t="s">
        <v>770</v>
      </c>
      <c r="D668" s="133">
        <f>D669+D670+D671+D672+D673+D674</f>
        <v>0</v>
      </c>
      <c r="E668" s="133">
        <f aca="true" t="shared" si="102" ref="E668:M668">E669+E670+E671+E672+E673+E674</f>
        <v>0</v>
      </c>
      <c r="F668" s="133">
        <f t="shared" si="102"/>
        <v>0</v>
      </c>
      <c r="G668" s="133">
        <f t="shared" si="102"/>
        <v>0</v>
      </c>
      <c r="H668" s="207">
        <v>597.6</v>
      </c>
      <c r="I668" s="207">
        <v>597.6</v>
      </c>
      <c r="J668" s="133">
        <f t="shared" si="102"/>
        <v>0</v>
      </c>
      <c r="K668" s="133">
        <f t="shared" si="102"/>
        <v>0</v>
      </c>
      <c r="L668" s="133">
        <f t="shared" si="102"/>
        <v>0</v>
      </c>
      <c r="M668" s="133">
        <f t="shared" si="102"/>
        <v>0</v>
      </c>
      <c r="N668" s="96">
        <f>D668+F668+H668+J668+L668</f>
        <v>597.6</v>
      </c>
      <c r="O668" s="96">
        <f>E668+G668+I668+K668+M668</f>
        <v>597.6</v>
      </c>
      <c r="P668" s="48" t="s">
        <v>771</v>
      </c>
      <c r="Q668" s="48" t="s">
        <v>128</v>
      </c>
      <c r="R668" s="49" t="s">
        <v>508</v>
      </c>
      <c r="S668" s="49">
        <v>60</v>
      </c>
      <c r="T668" s="49">
        <v>60</v>
      </c>
    </row>
    <row r="669" spans="2:20" ht="39" customHeight="1">
      <c r="B669" s="2" t="s">
        <v>11</v>
      </c>
      <c r="C669" s="93" t="s">
        <v>758</v>
      </c>
      <c r="D669" s="94">
        <v>0</v>
      </c>
      <c r="E669" s="94">
        <v>0</v>
      </c>
      <c r="F669" s="94">
        <v>0</v>
      </c>
      <c r="G669" s="94">
        <v>0</v>
      </c>
      <c r="H669" s="206">
        <v>597.6</v>
      </c>
      <c r="I669" s="206">
        <v>597.6</v>
      </c>
      <c r="J669" s="94">
        <v>0</v>
      </c>
      <c r="K669" s="94">
        <v>0</v>
      </c>
      <c r="L669" s="3">
        <v>0</v>
      </c>
      <c r="M669" s="3">
        <v>0</v>
      </c>
      <c r="N669" s="96">
        <f t="shared" si="100"/>
        <v>597.6</v>
      </c>
      <c r="O669" s="96">
        <f t="shared" si="101"/>
        <v>597.6</v>
      </c>
      <c r="P669" s="50" t="s">
        <v>772</v>
      </c>
      <c r="Q669" s="50" t="s">
        <v>526</v>
      </c>
      <c r="R669" s="66" t="s">
        <v>509</v>
      </c>
      <c r="S669" s="66">
        <v>30</v>
      </c>
      <c r="T669" s="66">
        <v>30</v>
      </c>
    </row>
    <row r="670" spans="2:20" ht="24.75" customHeight="1">
      <c r="B670" s="2" t="s">
        <v>13</v>
      </c>
      <c r="C670" s="93" t="s">
        <v>759</v>
      </c>
      <c r="D670" s="94">
        <v>0</v>
      </c>
      <c r="E670" s="94">
        <v>0</v>
      </c>
      <c r="F670" s="94">
        <v>0</v>
      </c>
      <c r="G670" s="94">
        <v>0</v>
      </c>
      <c r="H670" s="206"/>
      <c r="I670" s="206">
        <v>0</v>
      </c>
      <c r="J670" s="94">
        <v>0</v>
      </c>
      <c r="K670" s="94">
        <v>0</v>
      </c>
      <c r="L670" s="3">
        <v>0</v>
      </c>
      <c r="M670" s="3">
        <v>0</v>
      </c>
      <c r="N670" s="94">
        <f t="shared" si="100"/>
        <v>0</v>
      </c>
      <c r="O670" s="94">
        <f t="shared" si="101"/>
        <v>0</v>
      </c>
      <c r="P670" s="51" t="s">
        <v>773</v>
      </c>
      <c r="Q670" s="51" t="s">
        <v>128</v>
      </c>
      <c r="R670" s="52" t="s">
        <v>129</v>
      </c>
      <c r="S670" s="52">
        <v>100</v>
      </c>
      <c r="T670" s="52">
        <v>100</v>
      </c>
    </row>
    <row r="671" spans="2:20" ht="61.5" customHeight="1">
      <c r="B671" s="2" t="s">
        <v>15</v>
      </c>
      <c r="C671" s="93" t="s">
        <v>760</v>
      </c>
      <c r="D671" s="94">
        <v>0</v>
      </c>
      <c r="E671" s="94">
        <v>0</v>
      </c>
      <c r="F671" s="94">
        <v>0</v>
      </c>
      <c r="G671" s="94">
        <v>0</v>
      </c>
      <c r="H671" s="206">
        <v>0</v>
      </c>
      <c r="I671" s="206">
        <v>0</v>
      </c>
      <c r="J671" s="94">
        <v>0</v>
      </c>
      <c r="K671" s="94">
        <v>0</v>
      </c>
      <c r="L671" s="3">
        <v>0</v>
      </c>
      <c r="M671" s="3">
        <v>0</v>
      </c>
      <c r="N671" s="94">
        <f t="shared" si="100"/>
        <v>0</v>
      </c>
      <c r="O671" s="94">
        <f t="shared" si="101"/>
        <v>0</v>
      </c>
      <c r="P671" s="51" t="s">
        <v>774</v>
      </c>
      <c r="Q671" s="51" t="s">
        <v>128</v>
      </c>
      <c r="R671" s="52" t="s">
        <v>166</v>
      </c>
      <c r="S671" s="52">
        <v>10</v>
      </c>
      <c r="T671" s="52">
        <v>10</v>
      </c>
    </row>
    <row r="672" spans="2:21" ht="37.5" customHeight="1">
      <c r="B672" s="2" t="s">
        <v>18</v>
      </c>
      <c r="C672" s="93" t="s">
        <v>761</v>
      </c>
      <c r="D672" s="94">
        <v>0</v>
      </c>
      <c r="E672" s="94">
        <v>0</v>
      </c>
      <c r="F672" s="94">
        <v>0</v>
      </c>
      <c r="G672" s="94">
        <v>0</v>
      </c>
      <c r="H672" s="206">
        <v>0</v>
      </c>
      <c r="I672" s="206">
        <v>0</v>
      </c>
      <c r="J672" s="94">
        <v>0</v>
      </c>
      <c r="K672" s="94">
        <v>0</v>
      </c>
      <c r="L672" s="3">
        <v>0</v>
      </c>
      <c r="M672" s="3">
        <v>0</v>
      </c>
      <c r="N672" s="94">
        <f t="shared" si="100"/>
        <v>0</v>
      </c>
      <c r="O672" s="94">
        <f t="shared" si="101"/>
        <v>0</v>
      </c>
      <c r="P672" s="323" t="s">
        <v>775</v>
      </c>
      <c r="Q672" s="323" t="s">
        <v>387</v>
      </c>
      <c r="R672" s="319" t="s">
        <v>166</v>
      </c>
      <c r="S672" s="319">
        <v>1</v>
      </c>
      <c r="T672" s="319">
        <v>1</v>
      </c>
      <c r="U672" s="289"/>
    </row>
    <row r="673" spans="2:20" ht="34.5" customHeight="1">
      <c r="B673" s="2" t="s">
        <v>20</v>
      </c>
      <c r="C673" s="93" t="s">
        <v>762</v>
      </c>
      <c r="D673" s="94">
        <v>0</v>
      </c>
      <c r="E673" s="94">
        <v>0</v>
      </c>
      <c r="F673" s="94">
        <v>0</v>
      </c>
      <c r="G673" s="94">
        <v>0</v>
      </c>
      <c r="H673" s="206">
        <v>0</v>
      </c>
      <c r="I673" s="206">
        <v>0</v>
      </c>
      <c r="J673" s="94">
        <v>0</v>
      </c>
      <c r="K673" s="94">
        <v>0</v>
      </c>
      <c r="L673" s="3">
        <v>0</v>
      </c>
      <c r="M673" s="3">
        <v>0</v>
      </c>
      <c r="N673" s="94">
        <f t="shared" si="100"/>
        <v>0</v>
      </c>
      <c r="O673" s="94">
        <f t="shared" si="101"/>
        <v>0</v>
      </c>
      <c r="P673" s="324"/>
      <c r="Q673" s="324"/>
      <c r="R673" s="320"/>
      <c r="S673" s="320"/>
      <c r="T673" s="320"/>
    </row>
    <row r="674" spans="2:20" ht="36" customHeight="1">
      <c r="B674" s="2" t="s">
        <v>22</v>
      </c>
      <c r="C674" s="93" t="s">
        <v>763</v>
      </c>
      <c r="D674" s="94">
        <v>0</v>
      </c>
      <c r="E674" s="94">
        <v>0</v>
      </c>
      <c r="F674" s="94">
        <v>0</v>
      </c>
      <c r="G674" s="94">
        <v>0</v>
      </c>
      <c r="H674" s="206">
        <v>0</v>
      </c>
      <c r="I674" s="206">
        <v>0</v>
      </c>
      <c r="J674" s="94">
        <v>0</v>
      </c>
      <c r="K674" s="94">
        <v>0</v>
      </c>
      <c r="L674" s="3">
        <v>0</v>
      </c>
      <c r="M674" s="3">
        <v>0</v>
      </c>
      <c r="N674" s="94">
        <f t="shared" si="100"/>
        <v>0</v>
      </c>
      <c r="O674" s="94">
        <f t="shared" si="101"/>
        <v>0</v>
      </c>
      <c r="P674" s="324"/>
      <c r="Q674" s="324"/>
      <c r="R674" s="320"/>
      <c r="S674" s="320"/>
      <c r="T674" s="320"/>
    </row>
    <row r="675" spans="2:20" ht="27" customHeight="1">
      <c r="B675" s="18" t="s">
        <v>122</v>
      </c>
      <c r="C675" s="118" t="s">
        <v>776</v>
      </c>
      <c r="D675" s="133">
        <f>D676</f>
        <v>0</v>
      </c>
      <c r="E675" s="133">
        <f aca="true" t="shared" si="103" ref="E675:M675">E676</f>
        <v>0</v>
      </c>
      <c r="F675" s="133">
        <f t="shared" si="103"/>
        <v>0</v>
      </c>
      <c r="G675" s="133">
        <f t="shared" si="103"/>
        <v>0</v>
      </c>
      <c r="H675" s="207">
        <v>0</v>
      </c>
      <c r="I675" s="207">
        <v>0</v>
      </c>
      <c r="J675" s="133">
        <f t="shared" si="103"/>
        <v>0</v>
      </c>
      <c r="K675" s="133">
        <f t="shared" si="103"/>
        <v>0</v>
      </c>
      <c r="L675" s="133">
        <f t="shared" si="103"/>
        <v>0</v>
      </c>
      <c r="M675" s="133">
        <f t="shared" si="103"/>
        <v>0</v>
      </c>
      <c r="N675" s="96">
        <f>D675+F675+H675+J675+L675</f>
        <v>0</v>
      </c>
      <c r="O675" s="96">
        <f>E675+G675+I675+K675+M675</f>
        <v>0</v>
      </c>
      <c r="P675" s="48" t="s">
        <v>777</v>
      </c>
      <c r="Q675" s="48" t="s">
        <v>128</v>
      </c>
      <c r="R675" s="49" t="s">
        <v>166</v>
      </c>
      <c r="S675" s="49" t="s">
        <v>166</v>
      </c>
      <c r="T675" s="49">
        <v>0</v>
      </c>
    </row>
    <row r="676" spans="2:20" ht="35.25" customHeight="1">
      <c r="B676" s="2" t="s">
        <v>26</v>
      </c>
      <c r="C676" s="93" t="s">
        <v>764</v>
      </c>
      <c r="D676" s="94">
        <v>0</v>
      </c>
      <c r="E676" s="94">
        <v>0</v>
      </c>
      <c r="F676" s="94">
        <v>0</v>
      </c>
      <c r="G676" s="94">
        <v>0</v>
      </c>
      <c r="H676" s="206">
        <v>0</v>
      </c>
      <c r="I676" s="206">
        <v>0</v>
      </c>
      <c r="J676" s="94">
        <v>0</v>
      </c>
      <c r="K676" s="94">
        <v>0</v>
      </c>
      <c r="L676" s="3">
        <v>0</v>
      </c>
      <c r="M676" s="3">
        <v>0</v>
      </c>
      <c r="N676" s="94">
        <f t="shared" si="100"/>
        <v>0</v>
      </c>
      <c r="O676" s="94">
        <f t="shared" si="101"/>
        <v>0</v>
      </c>
      <c r="P676" s="50" t="s">
        <v>778</v>
      </c>
      <c r="Q676" s="50" t="s">
        <v>128</v>
      </c>
      <c r="R676" s="66" t="s">
        <v>166</v>
      </c>
      <c r="S676" s="66">
        <v>100</v>
      </c>
      <c r="T676" s="66">
        <v>100</v>
      </c>
    </row>
    <row r="677" spans="2:20" ht="27" customHeight="1">
      <c r="B677" s="18" t="s">
        <v>121</v>
      </c>
      <c r="C677" s="118" t="s">
        <v>779</v>
      </c>
      <c r="D677" s="133">
        <f aca="true" t="shared" si="104" ref="D677:M677">D678</f>
        <v>0</v>
      </c>
      <c r="E677" s="133">
        <f t="shared" si="104"/>
        <v>0</v>
      </c>
      <c r="F677" s="133">
        <f t="shared" si="104"/>
        <v>0</v>
      </c>
      <c r="G677" s="133">
        <f t="shared" si="104"/>
        <v>0</v>
      </c>
      <c r="H677" s="207">
        <v>0</v>
      </c>
      <c r="I677" s="207">
        <v>0</v>
      </c>
      <c r="J677" s="133">
        <f t="shared" si="104"/>
        <v>0</v>
      </c>
      <c r="K677" s="133">
        <f t="shared" si="104"/>
        <v>0</v>
      </c>
      <c r="L677" s="133">
        <f t="shared" si="104"/>
        <v>0</v>
      </c>
      <c r="M677" s="133">
        <f t="shared" si="104"/>
        <v>0</v>
      </c>
      <c r="N677" s="96">
        <f>D677+F677+H677+J677+L677</f>
        <v>0</v>
      </c>
      <c r="O677" s="96">
        <f>E677+G677+I677+K677+M677</f>
        <v>0</v>
      </c>
      <c r="P677" s="323" t="s">
        <v>780</v>
      </c>
      <c r="Q677" s="323" t="s">
        <v>513</v>
      </c>
      <c r="R677" s="319" t="s">
        <v>17</v>
      </c>
      <c r="S677" s="319" t="s">
        <v>166</v>
      </c>
      <c r="T677" s="319">
        <v>0</v>
      </c>
    </row>
    <row r="678" spans="2:20" ht="27" customHeight="1">
      <c r="B678" s="2" t="s">
        <v>30</v>
      </c>
      <c r="C678" s="93" t="s">
        <v>765</v>
      </c>
      <c r="D678" s="94">
        <v>0</v>
      </c>
      <c r="E678" s="94">
        <v>0</v>
      </c>
      <c r="F678" s="94">
        <v>0</v>
      </c>
      <c r="G678" s="94">
        <v>0</v>
      </c>
      <c r="H678" s="206">
        <v>0</v>
      </c>
      <c r="I678" s="206">
        <v>0</v>
      </c>
      <c r="J678" s="94">
        <v>0</v>
      </c>
      <c r="K678" s="94">
        <v>0</v>
      </c>
      <c r="L678" s="3">
        <v>0</v>
      </c>
      <c r="M678" s="3">
        <v>0</v>
      </c>
      <c r="N678" s="94">
        <f t="shared" si="100"/>
        <v>0</v>
      </c>
      <c r="O678" s="94">
        <f t="shared" si="101"/>
        <v>0</v>
      </c>
      <c r="P678" s="324"/>
      <c r="Q678" s="324"/>
      <c r="R678" s="320"/>
      <c r="S678" s="320"/>
      <c r="T678" s="320"/>
    </row>
    <row r="679" spans="2:20" ht="29.25" customHeight="1">
      <c r="B679" s="395" t="s">
        <v>104</v>
      </c>
      <c r="C679" s="396"/>
      <c r="D679" s="109">
        <f>D662+D668+D675+D677</f>
        <v>0</v>
      </c>
      <c r="E679" s="109">
        <f aca="true" t="shared" si="105" ref="E679:M679">E662+E668+E675+E677</f>
        <v>0</v>
      </c>
      <c r="F679" s="109">
        <f t="shared" si="105"/>
        <v>0</v>
      </c>
      <c r="G679" s="109">
        <f t="shared" si="105"/>
        <v>0</v>
      </c>
      <c r="H679" s="109">
        <f t="shared" si="105"/>
        <v>628.6</v>
      </c>
      <c r="I679" s="109">
        <f t="shared" si="105"/>
        <v>628.6</v>
      </c>
      <c r="J679" s="109">
        <f t="shared" si="105"/>
        <v>0</v>
      </c>
      <c r="K679" s="109">
        <f t="shared" si="105"/>
        <v>0</v>
      </c>
      <c r="L679" s="109">
        <f t="shared" si="105"/>
        <v>0</v>
      </c>
      <c r="M679" s="109">
        <f t="shared" si="105"/>
        <v>0</v>
      </c>
      <c r="N679" s="109">
        <f t="shared" si="100"/>
        <v>628.6</v>
      </c>
      <c r="O679" s="109">
        <f t="shared" si="101"/>
        <v>628.6</v>
      </c>
      <c r="P679" s="14"/>
      <c r="Q679" s="14"/>
      <c r="R679" s="14"/>
      <c r="S679" s="14"/>
      <c r="T679" s="14"/>
    </row>
    <row r="680" spans="2:20" ht="40.5" customHeight="1">
      <c r="B680" s="307" t="s">
        <v>1434</v>
      </c>
      <c r="C680" s="313"/>
      <c r="D680" s="313"/>
      <c r="E680" s="313"/>
      <c r="F680" s="313"/>
      <c r="G680" s="313"/>
      <c r="H680" s="313"/>
      <c r="I680" s="313"/>
      <c r="J680" s="313"/>
      <c r="K680" s="313"/>
      <c r="L680" s="313"/>
      <c r="M680" s="313"/>
      <c r="N680" s="313"/>
      <c r="O680" s="313"/>
      <c r="P680" s="313"/>
      <c r="Q680" s="313"/>
      <c r="R680" s="313"/>
      <c r="S680" s="313"/>
      <c r="T680" s="314"/>
    </row>
    <row r="681" spans="2:20" ht="40.5" customHeight="1">
      <c r="B681" s="390" t="s">
        <v>0</v>
      </c>
      <c r="C681" s="390" t="s">
        <v>1</v>
      </c>
      <c r="D681" s="385" t="s">
        <v>228</v>
      </c>
      <c r="E681" s="386"/>
      <c r="F681" s="356" t="s">
        <v>105</v>
      </c>
      <c r="G681" s="357"/>
      <c r="H681" s="317" t="s">
        <v>108</v>
      </c>
      <c r="I681" s="318"/>
      <c r="J681" s="393" t="s">
        <v>676</v>
      </c>
      <c r="K681" s="394"/>
      <c r="L681" s="317" t="s">
        <v>109</v>
      </c>
      <c r="M681" s="318"/>
      <c r="N681" s="317" t="s">
        <v>147</v>
      </c>
      <c r="O681" s="318"/>
      <c r="P681" s="321" t="s">
        <v>110</v>
      </c>
      <c r="Q681" s="321" t="s">
        <v>111</v>
      </c>
      <c r="R681" s="321" t="s">
        <v>112</v>
      </c>
      <c r="S681" s="321" t="s">
        <v>113</v>
      </c>
      <c r="T681" s="321" t="s">
        <v>114</v>
      </c>
    </row>
    <row r="682" spans="2:20" ht="71.25" customHeight="1">
      <c r="B682" s="391"/>
      <c r="C682" s="392"/>
      <c r="D682" s="6" t="s">
        <v>2</v>
      </c>
      <c r="E682" s="6" t="s">
        <v>3</v>
      </c>
      <c r="F682" s="5" t="s">
        <v>2</v>
      </c>
      <c r="G682" s="7" t="s">
        <v>3</v>
      </c>
      <c r="H682" s="6" t="s">
        <v>2</v>
      </c>
      <c r="I682" s="6" t="s">
        <v>3</v>
      </c>
      <c r="J682" s="6" t="s">
        <v>2</v>
      </c>
      <c r="K682" s="6" t="s">
        <v>3</v>
      </c>
      <c r="L682" s="6" t="s">
        <v>2</v>
      </c>
      <c r="M682" s="6" t="s">
        <v>3</v>
      </c>
      <c r="N682" s="6" t="s">
        <v>2</v>
      </c>
      <c r="O682" s="6" t="s">
        <v>3</v>
      </c>
      <c r="P682" s="322"/>
      <c r="Q682" s="322"/>
      <c r="R682" s="322"/>
      <c r="S682" s="322"/>
      <c r="T682" s="322"/>
    </row>
    <row r="683" spans="2:20" ht="57.75" customHeight="1">
      <c r="B683" s="13" t="s">
        <v>4</v>
      </c>
      <c r="C683" s="13" t="s">
        <v>5</v>
      </c>
      <c r="D683" s="13" t="s">
        <v>6</v>
      </c>
      <c r="E683" s="13" t="s">
        <v>367</v>
      </c>
      <c r="F683" s="13" t="s">
        <v>7</v>
      </c>
      <c r="G683" s="13" t="s">
        <v>8</v>
      </c>
      <c r="H683" s="13" t="s">
        <v>566</v>
      </c>
      <c r="I683" s="13" t="s">
        <v>567</v>
      </c>
      <c r="J683" s="13" t="s">
        <v>106</v>
      </c>
      <c r="K683" s="13" t="s">
        <v>568</v>
      </c>
      <c r="L683" s="13" t="s">
        <v>569</v>
      </c>
      <c r="M683" s="13" t="s">
        <v>107</v>
      </c>
      <c r="N683" s="13" t="s">
        <v>570</v>
      </c>
      <c r="O683" s="13" t="s">
        <v>571</v>
      </c>
      <c r="P683" s="13" t="s">
        <v>502</v>
      </c>
      <c r="Q683" s="13" t="s">
        <v>572</v>
      </c>
      <c r="R683" s="13" t="s">
        <v>573</v>
      </c>
      <c r="S683" s="13" t="s">
        <v>680</v>
      </c>
      <c r="T683" s="13" t="s">
        <v>681</v>
      </c>
    </row>
    <row r="684" spans="2:20" ht="14.25" customHeight="1">
      <c r="B684" s="347" t="s">
        <v>781</v>
      </c>
      <c r="C684" s="375"/>
      <c r="D684" s="375"/>
      <c r="E684" s="375"/>
      <c r="F684" s="375"/>
      <c r="G684" s="375"/>
      <c r="H684" s="375"/>
      <c r="I684" s="375"/>
      <c r="J684" s="375"/>
      <c r="K684" s="375"/>
      <c r="L684" s="375"/>
      <c r="M684" s="375"/>
      <c r="N684" s="375"/>
      <c r="O684" s="375"/>
      <c r="P684" s="375"/>
      <c r="Q684" s="375"/>
      <c r="R684" s="375"/>
      <c r="S684" s="375"/>
      <c r="T684" s="375"/>
    </row>
    <row r="685" spans="2:20" ht="24" customHeight="1">
      <c r="B685" s="347" t="s">
        <v>782</v>
      </c>
      <c r="C685" s="375"/>
      <c r="D685" s="375"/>
      <c r="E685" s="375"/>
      <c r="F685" s="375"/>
      <c r="G685" s="375"/>
      <c r="H685" s="375"/>
      <c r="I685" s="375"/>
      <c r="J685" s="375"/>
      <c r="K685" s="375"/>
      <c r="L685" s="375"/>
      <c r="M685" s="375"/>
      <c r="N685" s="375"/>
      <c r="O685" s="375"/>
      <c r="P685" s="375"/>
      <c r="Q685" s="375"/>
      <c r="R685" s="375"/>
      <c r="S685" s="375"/>
      <c r="T685" s="375"/>
    </row>
    <row r="686" spans="2:21" ht="25.5" customHeight="1">
      <c r="B686" s="18" t="s">
        <v>117</v>
      </c>
      <c r="C686" s="118" t="s">
        <v>1208</v>
      </c>
      <c r="D686" s="133">
        <f aca="true" t="shared" si="106" ref="D686:M686">D687</f>
        <v>0</v>
      </c>
      <c r="E686" s="133">
        <f t="shared" si="106"/>
        <v>0</v>
      </c>
      <c r="F686" s="133">
        <f t="shared" si="106"/>
        <v>0</v>
      </c>
      <c r="G686" s="133">
        <f t="shared" si="106"/>
        <v>0</v>
      </c>
      <c r="H686" s="133">
        <f t="shared" si="106"/>
        <v>0</v>
      </c>
      <c r="I686" s="133">
        <f t="shared" si="106"/>
        <v>0</v>
      </c>
      <c r="J686" s="133">
        <f t="shared" si="106"/>
        <v>0</v>
      </c>
      <c r="K686" s="133">
        <f t="shared" si="106"/>
        <v>0</v>
      </c>
      <c r="L686" s="133">
        <f t="shared" si="106"/>
        <v>0</v>
      </c>
      <c r="M686" s="133">
        <f t="shared" si="106"/>
        <v>0</v>
      </c>
      <c r="N686" s="96">
        <f>D686+F686+H686+J686+L686</f>
        <v>0</v>
      </c>
      <c r="O686" s="279">
        <f>E686+G686+I686+K686+M686</f>
        <v>0</v>
      </c>
      <c r="P686" s="276" t="s">
        <v>1326</v>
      </c>
      <c r="Q686" s="277" t="s">
        <v>128</v>
      </c>
      <c r="R686" s="278">
        <v>59.5</v>
      </c>
      <c r="S686" s="278">
        <v>64.9</v>
      </c>
      <c r="T686" s="280">
        <v>62.5</v>
      </c>
      <c r="U686" s="245"/>
    </row>
    <row r="687" spans="2:20" ht="48" customHeight="1">
      <c r="B687" s="2" t="s">
        <v>9</v>
      </c>
      <c r="C687" s="93" t="s">
        <v>1209</v>
      </c>
      <c r="D687" s="94">
        <v>0</v>
      </c>
      <c r="E687" s="94">
        <v>0</v>
      </c>
      <c r="F687" s="94">
        <v>0</v>
      </c>
      <c r="G687" s="94">
        <v>0</v>
      </c>
      <c r="H687" s="127">
        <v>0</v>
      </c>
      <c r="I687" s="21">
        <v>0</v>
      </c>
      <c r="J687" s="94">
        <v>0</v>
      </c>
      <c r="K687" s="94">
        <v>0</v>
      </c>
      <c r="L687" s="94">
        <v>0</v>
      </c>
      <c r="M687" s="94">
        <v>0</v>
      </c>
      <c r="N687" s="94">
        <f>D687+F687+H687+J687+L687</f>
        <v>0</v>
      </c>
      <c r="O687" s="275">
        <f>E687+G687+I687+K687+M687</f>
        <v>0</v>
      </c>
      <c r="P687" s="251"/>
      <c r="Q687" s="244"/>
      <c r="R687" s="245"/>
      <c r="S687" s="245"/>
      <c r="T687" s="252"/>
    </row>
    <row r="688" spans="2:20" ht="57.75" customHeight="1">
      <c r="B688" s="235" t="s">
        <v>188</v>
      </c>
      <c r="C688" s="93" t="s">
        <v>1210</v>
      </c>
      <c r="D688" s="94">
        <v>0</v>
      </c>
      <c r="E688" s="94">
        <v>0</v>
      </c>
      <c r="F688" s="94">
        <v>0</v>
      </c>
      <c r="G688" s="94">
        <v>0</v>
      </c>
      <c r="H688" s="94">
        <v>0</v>
      </c>
      <c r="I688" s="94">
        <v>0</v>
      </c>
      <c r="J688" s="94">
        <v>0</v>
      </c>
      <c r="K688" s="94">
        <v>0</v>
      </c>
      <c r="L688" s="94">
        <v>0</v>
      </c>
      <c r="M688" s="94">
        <v>0</v>
      </c>
      <c r="N688" s="94">
        <f aca="true" t="shared" si="107" ref="N688:N694">D688+F688+H688+J688+L688</f>
        <v>0</v>
      </c>
      <c r="O688" s="275">
        <f aca="true" t="shared" si="108" ref="O688:O694">E688+G688+I688+K688+M688</f>
        <v>0</v>
      </c>
      <c r="P688" s="251"/>
      <c r="Q688" s="244"/>
      <c r="R688" s="245"/>
      <c r="S688" s="245"/>
      <c r="T688" s="252"/>
    </row>
    <row r="689" spans="2:20" ht="57.75" customHeight="1">
      <c r="B689" s="235" t="s">
        <v>190</v>
      </c>
      <c r="C689" s="93" t="s">
        <v>1210</v>
      </c>
      <c r="D689" s="94">
        <v>0</v>
      </c>
      <c r="E689" s="94">
        <v>0</v>
      </c>
      <c r="F689" s="94">
        <v>0</v>
      </c>
      <c r="G689" s="94">
        <v>0</v>
      </c>
      <c r="H689" s="94">
        <v>0</v>
      </c>
      <c r="I689" s="94">
        <v>0</v>
      </c>
      <c r="J689" s="94">
        <v>0</v>
      </c>
      <c r="K689" s="94">
        <v>0</v>
      </c>
      <c r="L689" s="94">
        <v>0</v>
      </c>
      <c r="M689" s="94">
        <v>0</v>
      </c>
      <c r="N689" s="94">
        <f t="shared" si="107"/>
        <v>0</v>
      </c>
      <c r="O689" s="275">
        <f t="shared" si="108"/>
        <v>0</v>
      </c>
      <c r="P689" s="251"/>
      <c r="Q689" s="244"/>
      <c r="R689" s="245"/>
      <c r="S689" s="245"/>
      <c r="T689" s="252"/>
    </row>
    <row r="690" spans="2:20" ht="57.75" customHeight="1">
      <c r="B690" s="235" t="s">
        <v>192</v>
      </c>
      <c r="C690" s="93" t="s">
        <v>1211</v>
      </c>
      <c r="D690" s="94">
        <v>0</v>
      </c>
      <c r="E690" s="94">
        <v>0</v>
      </c>
      <c r="F690" s="94">
        <v>0</v>
      </c>
      <c r="G690" s="94">
        <v>0</v>
      </c>
      <c r="H690" s="94">
        <v>0</v>
      </c>
      <c r="I690" s="94">
        <v>0</v>
      </c>
      <c r="J690" s="94">
        <v>0</v>
      </c>
      <c r="K690" s="94">
        <v>0</v>
      </c>
      <c r="L690" s="94">
        <v>0</v>
      </c>
      <c r="M690" s="94">
        <v>0</v>
      </c>
      <c r="N690" s="94">
        <f t="shared" si="107"/>
        <v>0</v>
      </c>
      <c r="O690" s="275">
        <f t="shared" si="108"/>
        <v>0</v>
      </c>
      <c r="P690" s="251"/>
      <c r="Q690" s="244"/>
      <c r="R690" s="245"/>
      <c r="S690" s="245"/>
      <c r="T690" s="252"/>
    </row>
    <row r="691" spans="2:20" ht="57.75" customHeight="1">
      <c r="B691" s="235" t="s">
        <v>194</v>
      </c>
      <c r="C691" s="93" t="s">
        <v>1212</v>
      </c>
      <c r="D691" s="94">
        <v>0</v>
      </c>
      <c r="E691" s="94">
        <v>0</v>
      </c>
      <c r="F691" s="94">
        <v>0</v>
      </c>
      <c r="G691" s="94">
        <v>0</v>
      </c>
      <c r="H691" s="94">
        <v>0</v>
      </c>
      <c r="I691" s="94">
        <v>0</v>
      </c>
      <c r="J691" s="94">
        <v>0</v>
      </c>
      <c r="K691" s="94">
        <v>0</v>
      </c>
      <c r="L691" s="94">
        <v>0</v>
      </c>
      <c r="M691" s="94">
        <v>0</v>
      </c>
      <c r="N691" s="94">
        <f t="shared" si="107"/>
        <v>0</v>
      </c>
      <c r="O691" s="275">
        <f t="shared" si="108"/>
        <v>0</v>
      </c>
      <c r="P691" s="251"/>
      <c r="Q691" s="244"/>
      <c r="R691" s="245"/>
      <c r="S691" s="245"/>
      <c r="T691" s="252"/>
    </row>
    <row r="692" spans="2:20" ht="36.75" customHeight="1">
      <c r="B692" s="2" t="s">
        <v>37</v>
      </c>
      <c r="C692" s="93" t="s">
        <v>1213</v>
      </c>
      <c r="D692" s="94">
        <v>0</v>
      </c>
      <c r="E692" s="94">
        <v>0</v>
      </c>
      <c r="F692" s="94">
        <v>0</v>
      </c>
      <c r="G692" s="94">
        <v>0</v>
      </c>
      <c r="H692" s="94">
        <v>0</v>
      </c>
      <c r="I692" s="94">
        <v>0</v>
      </c>
      <c r="J692" s="94">
        <v>0</v>
      </c>
      <c r="K692" s="94">
        <v>0</v>
      </c>
      <c r="L692" s="94">
        <v>0</v>
      </c>
      <c r="M692" s="94">
        <v>0</v>
      </c>
      <c r="N692" s="94">
        <f t="shared" si="107"/>
        <v>0</v>
      </c>
      <c r="O692" s="275">
        <f t="shared" si="108"/>
        <v>0</v>
      </c>
      <c r="P692" s="251"/>
      <c r="Q692" s="244"/>
      <c r="R692" s="245"/>
      <c r="S692" s="245"/>
      <c r="T692" s="252"/>
    </row>
    <row r="693" spans="2:20" ht="36.75" customHeight="1">
      <c r="B693" s="235" t="s">
        <v>651</v>
      </c>
      <c r="C693" s="93" t="s">
        <v>1214</v>
      </c>
      <c r="D693" s="94">
        <v>0</v>
      </c>
      <c r="E693" s="94">
        <v>0</v>
      </c>
      <c r="F693" s="94">
        <v>0</v>
      </c>
      <c r="G693" s="94">
        <v>0</v>
      </c>
      <c r="H693" s="94">
        <v>0</v>
      </c>
      <c r="I693" s="94">
        <v>0</v>
      </c>
      <c r="J693" s="94">
        <v>0</v>
      </c>
      <c r="K693" s="94">
        <v>0</v>
      </c>
      <c r="L693" s="94">
        <v>0</v>
      </c>
      <c r="M693" s="94">
        <v>0</v>
      </c>
      <c r="N693" s="94">
        <f t="shared" si="107"/>
        <v>0</v>
      </c>
      <c r="O693" s="275">
        <f t="shared" si="108"/>
        <v>0</v>
      </c>
      <c r="P693" s="251"/>
      <c r="Q693" s="244"/>
      <c r="R693" s="245"/>
      <c r="S693" s="245"/>
      <c r="T693" s="252"/>
    </row>
    <row r="694" spans="2:20" ht="36.75" customHeight="1">
      <c r="B694" s="235" t="s">
        <v>1215</v>
      </c>
      <c r="C694" s="93" t="s">
        <v>1216</v>
      </c>
      <c r="D694" s="94">
        <v>0</v>
      </c>
      <c r="E694" s="94">
        <v>0</v>
      </c>
      <c r="F694" s="94">
        <v>0</v>
      </c>
      <c r="G694" s="94">
        <v>0</v>
      </c>
      <c r="H694" s="94">
        <v>0</v>
      </c>
      <c r="I694" s="94">
        <v>0</v>
      </c>
      <c r="J694" s="94">
        <v>0</v>
      </c>
      <c r="K694" s="94">
        <v>0</v>
      </c>
      <c r="L694" s="94">
        <v>0</v>
      </c>
      <c r="M694" s="94">
        <v>0</v>
      </c>
      <c r="N694" s="94">
        <f t="shared" si="107"/>
        <v>0</v>
      </c>
      <c r="O694" s="275">
        <f t="shared" si="108"/>
        <v>0</v>
      </c>
      <c r="P694" s="253"/>
      <c r="Q694" s="254"/>
      <c r="R694" s="255"/>
      <c r="S694" s="255"/>
      <c r="T694" s="256"/>
    </row>
    <row r="695" spans="2:21" ht="26.25" customHeight="1">
      <c r="B695" s="18" t="s">
        <v>119</v>
      </c>
      <c r="C695" s="118" t="s">
        <v>1217</v>
      </c>
      <c r="D695" s="133">
        <f aca="true" t="shared" si="109" ref="D695:M695">D696</f>
        <v>0</v>
      </c>
      <c r="E695" s="133">
        <f t="shared" si="109"/>
        <v>0</v>
      </c>
      <c r="F695" s="133">
        <f t="shared" si="109"/>
        <v>0</v>
      </c>
      <c r="G695" s="133">
        <f t="shared" si="109"/>
        <v>0</v>
      </c>
      <c r="H695" s="133">
        <f t="shared" si="109"/>
        <v>0</v>
      </c>
      <c r="I695" s="133">
        <f t="shared" si="109"/>
        <v>0</v>
      </c>
      <c r="J695" s="133">
        <f t="shared" si="109"/>
        <v>0</v>
      </c>
      <c r="K695" s="133">
        <f t="shared" si="109"/>
        <v>0</v>
      </c>
      <c r="L695" s="133">
        <f t="shared" si="109"/>
        <v>0</v>
      </c>
      <c r="M695" s="133">
        <f t="shared" si="109"/>
        <v>0</v>
      </c>
      <c r="N695" s="96">
        <f>D695+F695+H695+J695+L695</f>
        <v>0</v>
      </c>
      <c r="O695" s="96">
        <f>E695+G695+I695+K695+M695</f>
        <v>0</v>
      </c>
      <c r="P695" s="48" t="s">
        <v>1327</v>
      </c>
      <c r="Q695" s="48" t="s">
        <v>128</v>
      </c>
      <c r="R695" s="49">
        <v>100</v>
      </c>
      <c r="S695" s="49">
        <v>110</v>
      </c>
      <c r="T695" s="49">
        <v>77.2</v>
      </c>
      <c r="U695" s="292"/>
    </row>
    <row r="696" spans="2:21" ht="37.5" customHeight="1">
      <c r="B696" s="2" t="s">
        <v>11</v>
      </c>
      <c r="C696" s="93" t="s">
        <v>1218</v>
      </c>
      <c r="D696" s="94">
        <v>0</v>
      </c>
      <c r="E696" s="94">
        <v>0</v>
      </c>
      <c r="F696" s="94">
        <v>0</v>
      </c>
      <c r="G696" s="94">
        <v>0</v>
      </c>
      <c r="H696" s="124">
        <v>0</v>
      </c>
      <c r="I696" s="3">
        <v>0</v>
      </c>
      <c r="J696" s="94">
        <v>0</v>
      </c>
      <c r="K696" s="94">
        <v>0</v>
      </c>
      <c r="L696" s="94">
        <v>0</v>
      </c>
      <c r="M696" s="94">
        <v>0</v>
      </c>
      <c r="N696" s="94">
        <f>D696+F696+H696+J696+L696</f>
        <v>0</v>
      </c>
      <c r="O696" s="94">
        <f>E696+G696+I696+K696+M696</f>
        <v>0</v>
      </c>
      <c r="P696" s="48" t="s">
        <v>1328</v>
      </c>
      <c r="Q696" s="48" t="s">
        <v>128</v>
      </c>
      <c r="R696" s="49">
        <v>100</v>
      </c>
      <c r="S696" s="49">
        <v>99.5</v>
      </c>
      <c r="T696" s="49">
        <v>25</v>
      </c>
      <c r="U696" s="292"/>
    </row>
    <row r="697" spans="2:21" ht="33.75" customHeight="1">
      <c r="B697" s="235" t="s">
        <v>199</v>
      </c>
      <c r="C697" s="93" t="s">
        <v>1219</v>
      </c>
      <c r="D697" s="94">
        <v>0</v>
      </c>
      <c r="E697" s="94">
        <v>0</v>
      </c>
      <c r="F697" s="94">
        <v>0</v>
      </c>
      <c r="G697" s="94">
        <v>0</v>
      </c>
      <c r="H697" s="124">
        <v>0</v>
      </c>
      <c r="I697" s="3">
        <v>0</v>
      </c>
      <c r="J697" s="94">
        <v>0</v>
      </c>
      <c r="K697" s="94">
        <v>0</v>
      </c>
      <c r="L697" s="94">
        <v>0</v>
      </c>
      <c r="M697" s="94">
        <v>0</v>
      </c>
      <c r="N697" s="94">
        <f aca="true" t="shared" si="110" ref="N697:N704">D697+F697+H697+J697+L697</f>
        <v>0</v>
      </c>
      <c r="O697" s="94">
        <f aca="true" t="shared" si="111" ref="O697:O704">E697+G697+I697+K697+M697</f>
        <v>0</v>
      </c>
      <c r="P697" s="50" t="s">
        <v>1329</v>
      </c>
      <c r="Q697" s="50" t="s">
        <v>128</v>
      </c>
      <c r="R697" s="66">
        <v>100</v>
      </c>
      <c r="S697" s="66">
        <v>122.2</v>
      </c>
      <c r="T697" s="66">
        <v>155.5</v>
      </c>
      <c r="U697" s="292"/>
    </row>
    <row r="698" spans="2:20" ht="24" customHeight="1">
      <c r="B698" s="235" t="s">
        <v>201</v>
      </c>
      <c r="C698" s="93" t="s">
        <v>1220</v>
      </c>
      <c r="D698" s="94">
        <v>0</v>
      </c>
      <c r="E698" s="94">
        <v>0</v>
      </c>
      <c r="F698" s="94">
        <v>0</v>
      </c>
      <c r="G698" s="94">
        <v>0</v>
      </c>
      <c r="H698" s="124">
        <v>0</v>
      </c>
      <c r="I698" s="3">
        <v>0</v>
      </c>
      <c r="J698" s="94">
        <v>0</v>
      </c>
      <c r="K698" s="94">
        <v>0</v>
      </c>
      <c r="L698" s="94">
        <v>0</v>
      </c>
      <c r="M698" s="94">
        <v>0</v>
      </c>
      <c r="N698" s="94">
        <f t="shared" si="110"/>
        <v>0</v>
      </c>
      <c r="O698" s="94">
        <f t="shared" si="111"/>
        <v>0</v>
      </c>
      <c r="P698" s="281"/>
      <c r="Q698" s="282"/>
      <c r="R698" s="283"/>
      <c r="S698" s="283"/>
      <c r="T698" s="284"/>
    </row>
    <row r="699" spans="2:20" ht="24" customHeight="1">
      <c r="B699" s="235" t="s">
        <v>203</v>
      </c>
      <c r="C699" s="93" t="s">
        <v>1221</v>
      </c>
      <c r="D699" s="94">
        <v>0</v>
      </c>
      <c r="E699" s="94">
        <v>0</v>
      </c>
      <c r="F699" s="94">
        <v>0</v>
      </c>
      <c r="G699" s="94">
        <v>0</v>
      </c>
      <c r="H699" s="124">
        <v>0</v>
      </c>
      <c r="I699" s="3">
        <v>0</v>
      </c>
      <c r="J699" s="94">
        <v>0</v>
      </c>
      <c r="K699" s="94">
        <v>0</v>
      </c>
      <c r="L699" s="94">
        <v>0</v>
      </c>
      <c r="M699" s="94">
        <v>0</v>
      </c>
      <c r="N699" s="94">
        <f t="shared" si="110"/>
        <v>0</v>
      </c>
      <c r="O699" s="94">
        <f t="shared" si="111"/>
        <v>0</v>
      </c>
      <c r="P699" s="238"/>
      <c r="Q699" s="266"/>
      <c r="R699" s="267"/>
      <c r="S699" s="267"/>
      <c r="T699" s="285"/>
    </row>
    <row r="700" spans="2:20" ht="24" customHeight="1">
      <c r="B700" s="235" t="s">
        <v>205</v>
      </c>
      <c r="C700" s="93" t="s">
        <v>1222</v>
      </c>
      <c r="D700" s="94">
        <v>0</v>
      </c>
      <c r="E700" s="94">
        <v>0</v>
      </c>
      <c r="F700" s="94">
        <v>0</v>
      </c>
      <c r="G700" s="94">
        <v>0</v>
      </c>
      <c r="H700" s="124">
        <v>0</v>
      </c>
      <c r="I700" s="3">
        <v>0</v>
      </c>
      <c r="J700" s="94">
        <v>0</v>
      </c>
      <c r="K700" s="94">
        <v>0</v>
      </c>
      <c r="L700" s="94">
        <v>0</v>
      </c>
      <c r="M700" s="94">
        <v>0</v>
      </c>
      <c r="N700" s="94">
        <f t="shared" si="110"/>
        <v>0</v>
      </c>
      <c r="O700" s="94">
        <f t="shared" si="111"/>
        <v>0</v>
      </c>
      <c r="P700" s="238"/>
      <c r="Q700" s="266"/>
      <c r="R700" s="267"/>
      <c r="S700" s="267"/>
      <c r="T700" s="285"/>
    </row>
    <row r="701" spans="2:20" ht="34.5" customHeight="1">
      <c r="B701" s="2" t="s">
        <v>13</v>
      </c>
      <c r="C701" s="93" t="s">
        <v>1223</v>
      </c>
      <c r="D701" s="94">
        <v>0</v>
      </c>
      <c r="E701" s="94">
        <v>0</v>
      </c>
      <c r="F701" s="94">
        <v>0</v>
      </c>
      <c r="G701" s="94">
        <v>0</v>
      </c>
      <c r="H701" s="124">
        <v>0</v>
      </c>
      <c r="I701" s="3">
        <v>0</v>
      </c>
      <c r="J701" s="94">
        <v>0</v>
      </c>
      <c r="K701" s="94">
        <v>0</v>
      </c>
      <c r="L701" s="94">
        <v>0</v>
      </c>
      <c r="M701" s="94">
        <v>0</v>
      </c>
      <c r="N701" s="94">
        <f t="shared" si="110"/>
        <v>0</v>
      </c>
      <c r="O701" s="94">
        <f t="shared" si="111"/>
        <v>0</v>
      </c>
      <c r="P701" s="238"/>
      <c r="Q701" s="266"/>
      <c r="R701" s="267"/>
      <c r="S701" s="267"/>
      <c r="T701" s="285"/>
    </row>
    <row r="702" spans="2:20" ht="34.5" customHeight="1">
      <c r="B702" s="2" t="s">
        <v>304</v>
      </c>
      <c r="C702" s="93" t="s">
        <v>1224</v>
      </c>
      <c r="D702" s="94">
        <v>0</v>
      </c>
      <c r="E702" s="94">
        <v>0</v>
      </c>
      <c r="F702" s="94">
        <v>0</v>
      </c>
      <c r="G702" s="94">
        <v>0</v>
      </c>
      <c r="H702" s="124">
        <v>0</v>
      </c>
      <c r="I702" s="3">
        <v>0</v>
      </c>
      <c r="J702" s="94">
        <v>0</v>
      </c>
      <c r="K702" s="94">
        <v>0</v>
      </c>
      <c r="L702" s="94">
        <v>0</v>
      </c>
      <c r="M702" s="94">
        <v>0</v>
      </c>
      <c r="N702" s="94">
        <f t="shared" si="110"/>
        <v>0</v>
      </c>
      <c r="O702" s="94">
        <f t="shared" si="111"/>
        <v>0</v>
      </c>
      <c r="P702" s="238"/>
      <c r="Q702" s="266"/>
      <c r="R702" s="267"/>
      <c r="S702" s="267"/>
      <c r="T702" s="285"/>
    </row>
    <row r="703" spans="2:20" ht="34.5" customHeight="1">
      <c r="B703" s="2" t="s">
        <v>999</v>
      </c>
      <c r="C703" s="93" t="s">
        <v>1225</v>
      </c>
      <c r="D703" s="94">
        <v>0</v>
      </c>
      <c r="E703" s="94">
        <v>0</v>
      </c>
      <c r="F703" s="94">
        <v>0</v>
      </c>
      <c r="G703" s="94">
        <v>0</v>
      </c>
      <c r="H703" s="124">
        <v>0</v>
      </c>
      <c r="I703" s="3">
        <v>0</v>
      </c>
      <c r="J703" s="94">
        <v>0</v>
      </c>
      <c r="K703" s="94">
        <v>0</v>
      </c>
      <c r="L703" s="94">
        <v>0</v>
      </c>
      <c r="M703" s="94">
        <v>0</v>
      </c>
      <c r="N703" s="94">
        <f t="shared" si="110"/>
        <v>0</v>
      </c>
      <c r="O703" s="94">
        <f t="shared" si="111"/>
        <v>0</v>
      </c>
      <c r="P703" s="240"/>
      <c r="Q703" s="241"/>
      <c r="R703" s="242"/>
      <c r="S703" s="242"/>
      <c r="T703" s="243"/>
    </row>
    <row r="704" spans="2:20" ht="21.75" customHeight="1">
      <c r="B704" s="18" t="s">
        <v>122</v>
      </c>
      <c r="C704" s="118" t="s">
        <v>783</v>
      </c>
      <c r="D704" s="133">
        <v>0</v>
      </c>
      <c r="E704" s="133">
        <v>0</v>
      </c>
      <c r="F704" s="133">
        <v>0</v>
      </c>
      <c r="G704" s="133">
        <v>0</v>
      </c>
      <c r="H704" s="207">
        <v>346.71999999999997</v>
      </c>
      <c r="I704" s="207">
        <v>346.71999999999997</v>
      </c>
      <c r="J704" s="133">
        <v>0</v>
      </c>
      <c r="K704" s="133">
        <v>0</v>
      </c>
      <c r="L704" s="133">
        <v>0</v>
      </c>
      <c r="M704" s="133">
        <v>0</v>
      </c>
      <c r="N704" s="96">
        <f t="shared" si="110"/>
        <v>346.71999999999997</v>
      </c>
      <c r="O704" s="96">
        <f t="shared" si="111"/>
        <v>346.71999999999997</v>
      </c>
      <c r="P704" s="48" t="s">
        <v>1330</v>
      </c>
      <c r="Q704" s="48" t="s">
        <v>128</v>
      </c>
      <c r="R704" s="49">
        <v>0</v>
      </c>
      <c r="S704" s="49">
        <v>0</v>
      </c>
      <c r="T704" s="49">
        <v>0</v>
      </c>
    </row>
    <row r="705" spans="2:21" ht="80.25" customHeight="1">
      <c r="B705" s="2" t="s">
        <v>26</v>
      </c>
      <c r="C705" s="93" t="s">
        <v>1226</v>
      </c>
      <c r="D705" s="132">
        <v>0</v>
      </c>
      <c r="E705" s="132">
        <v>0</v>
      </c>
      <c r="F705" s="132">
        <v>0</v>
      </c>
      <c r="G705" s="132">
        <v>0</v>
      </c>
      <c r="H705" s="206">
        <v>346.71999999999997</v>
      </c>
      <c r="I705" s="206">
        <v>346.71999999999997</v>
      </c>
      <c r="J705" s="132">
        <v>0</v>
      </c>
      <c r="K705" s="132">
        <v>0</v>
      </c>
      <c r="L705" s="132">
        <v>0</v>
      </c>
      <c r="M705" s="132">
        <v>0</v>
      </c>
      <c r="N705" s="94">
        <f aca="true" t="shared" si="112" ref="N705:N719">D705+F705+H705+J705+L705</f>
        <v>346.71999999999997</v>
      </c>
      <c r="O705" s="94">
        <f aca="true" t="shared" si="113" ref="O705:O719">E705+G705+I705+K705+M705</f>
        <v>346.71999999999997</v>
      </c>
      <c r="P705" s="48" t="s">
        <v>1331</v>
      </c>
      <c r="Q705" s="48" t="s">
        <v>128</v>
      </c>
      <c r="R705" s="49">
        <v>0</v>
      </c>
      <c r="S705" s="49">
        <v>55</v>
      </c>
      <c r="T705" s="49">
        <v>45.45</v>
      </c>
      <c r="U705" s="292"/>
    </row>
    <row r="706" spans="2:20" ht="25.5" customHeight="1">
      <c r="B706" s="235" t="s">
        <v>51</v>
      </c>
      <c r="C706" s="93" t="s">
        <v>1227</v>
      </c>
      <c r="D706" s="132">
        <v>0</v>
      </c>
      <c r="E706" s="132">
        <v>0</v>
      </c>
      <c r="F706" s="132">
        <v>0</v>
      </c>
      <c r="G706" s="132">
        <v>0</v>
      </c>
      <c r="H706" s="206">
        <v>346.71999999999997</v>
      </c>
      <c r="I706" s="206">
        <v>346.71999999999997</v>
      </c>
      <c r="J706" s="132">
        <v>0</v>
      </c>
      <c r="K706" s="132">
        <v>0</v>
      </c>
      <c r="L706" s="132">
        <v>0</v>
      </c>
      <c r="M706" s="132">
        <v>0</v>
      </c>
      <c r="N706" s="94">
        <f t="shared" si="112"/>
        <v>346.71999999999997</v>
      </c>
      <c r="O706" s="94">
        <f t="shared" si="113"/>
        <v>346.71999999999997</v>
      </c>
      <c r="P706" s="50"/>
      <c r="Q706" s="50"/>
      <c r="R706" s="66"/>
      <c r="S706" s="66"/>
      <c r="T706" s="66"/>
    </row>
    <row r="707" spans="2:20" ht="36" customHeight="1">
      <c r="B707" s="235" t="s">
        <v>53</v>
      </c>
      <c r="C707" s="93" t="s">
        <v>1228</v>
      </c>
      <c r="D707" s="132">
        <v>0</v>
      </c>
      <c r="E707" s="132">
        <v>0</v>
      </c>
      <c r="F707" s="132">
        <v>0</v>
      </c>
      <c r="G707" s="132">
        <v>0</v>
      </c>
      <c r="H707" s="206">
        <v>0</v>
      </c>
      <c r="I707" s="206">
        <v>0</v>
      </c>
      <c r="J707" s="132">
        <v>0</v>
      </c>
      <c r="K707" s="132">
        <v>0</v>
      </c>
      <c r="L707" s="132">
        <v>0</v>
      </c>
      <c r="M707" s="132">
        <v>0</v>
      </c>
      <c r="N707" s="94">
        <f t="shared" si="112"/>
        <v>0</v>
      </c>
      <c r="O707" s="94">
        <f t="shared" si="113"/>
        <v>0</v>
      </c>
      <c r="P707" s="50"/>
      <c r="Q707" s="50"/>
      <c r="R707" s="66"/>
      <c r="S707" s="66"/>
      <c r="T707" s="66"/>
    </row>
    <row r="708" spans="2:20" ht="37.5" customHeight="1">
      <c r="B708" s="18" t="s">
        <v>121</v>
      </c>
      <c r="C708" s="118" t="s">
        <v>1229</v>
      </c>
      <c r="D708" s="133">
        <v>0</v>
      </c>
      <c r="E708" s="133">
        <v>0</v>
      </c>
      <c r="F708" s="133">
        <v>0</v>
      </c>
      <c r="G708" s="133">
        <v>0</v>
      </c>
      <c r="H708" s="133">
        <v>0</v>
      </c>
      <c r="I708" s="133">
        <v>0</v>
      </c>
      <c r="J708" s="133">
        <v>0</v>
      </c>
      <c r="K708" s="133">
        <v>0</v>
      </c>
      <c r="L708" s="133">
        <v>0</v>
      </c>
      <c r="M708" s="133">
        <v>0</v>
      </c>
      <c r="N708" s="96">
        <f t="shared" si="112"/>
        <v>0</v>
      </c>
      <c r="O708" s="96">
        <f t="shared" si="113"/>
        <v>0</v>
      </c>
      <c r="P708" s="48" t="s">
        <v>1332</v>
      </c>
      <c r="Q708" s="48" t="s">
        <v>128</v>
      </c>
      <c r="R708" s="49">
        <v>0</v>
      </c>
      <c r="S708" s="49">
        <v>0</v>
      </c>
      <c r="T708" s="49">
        <v>0</v>
      </c>
    </row>
    <row r="709" spans="2:21" ht="37.5" customHeight="1">
      <c r="B709" s="2" t="s">
        <v>30</v>
      </c>
      <c r="C709" s="93" t="s">
        <v>1229</v>
      </c>
      <c r="D709" s="132">
        <v>0</v>
      </c>
      <c r="E709" s="132">
        <v>0</v>
      </c>
      <c r="F709" s="132">
        <v>0</v>
      </c>
      <c r="G709" s="132">
        <v>0</v>
      </c>
      <c r="H709" s="132">
        <v>0</v>
      </c>
      <c r="I709" s="132">
        <v>0</v>
      </c>
      <c r="J709" s="132">
        <v>0</v>
      </c>
      <c r="K709" s="132">
        <v>0</v>
      </c>
      <c r="L709" s="132">
        <v>0</v>
      </c>
      <c r="M709" s="132">
        <v>0</v>
      </c>
      <c r="N709" s="94">
        <f t="shared" si="112"/>
        <v>0</v>
      </c>
      <c r="O709" s="94">
        <f t="shared" si="113"/>
        <v>0</v>
      </c>
      <c r="P709" s="50" t="s">
        <v>1333</v>
      </c>
      <c r="Q709" s="50" t="s">
        <v>128</v>
      </c>
      <c r="R709" s="66">
        <v>100</v>
      </c>
      <c r="S709" s="66">
        <v>115</v>
      </c>
      <c r="T709" s="66">
        <v>115</v>
      </c>
      <c r="U709" s="292"/>
    </row>
    <row r="710" spans="2:20" ht="25.5" customHeight="1">
      <c r="B710" s="235" t="s">
        <v>1230</v>
      </c>
      <c r="C710" s="93" t="s">
        <v>1231</v>
      </c>
      <c r="D710" s="132">
        <v>0</v>
      </c>
      <c r="E710" s="132">
        <v>0</v>
      </c>
      <c r="F710" s="132">
        <v>0</v>
      </c>
      <c r="G710" s="132">
        <v>0</v>
      </c>
      <c r="H710" s="132">
        <v>0</v>
      </c>
      <c r="I710" s="132">
        <v>0</v>
      </c>
      <c r="J710" s="132">
        <v>0</v>
      </c>
      <c r="K710" s="132">
        <v>0</v>
      </c>
      <c r="L710" s="132">
        <v>0</v>
      </c>
      <c r="M710" s="132">
        <v>0</v>
      </c>
      <c r="N710" s="94">
        <f t="shared" si="112"/>
        <v>0</v>
      </c>
      <c r="O710" s="94">
        <f t="shared" si="113"/>
        <v>0</v>
      </c>
      <c r="P710" s="204"/>
      <c r="Q710" s="246"/>
      <c r="R710" s="247"/>
      <c r="S710" s="247"/>
      <c r="T710" s="248"/>
    </row>
    <row r="711" spans="2:20" ht="37.5" customHeight="1">
      <c r="B711" s="235" t="s">
        <v>1232</v>
      </c>
      <c r="C711" s="93" t="s">
        <v>1233</v>
      </c>
      <c r="D711" s="132">
        <v>0</v>
      </c>
      <c r="E711" s="132">
        <v>0</v>
      </c>
      <c r="F711" s="132">
        <v>0</v>
      </c>
      <c r="G711" s="132">
        <v>0</v>
      </c>
      <c r="H711" s="132">
        <v>0</v>
      </c>
      <c r="I711" s="132">
        <v>0</v>
      </c>
      <c r="J711" s="132">
        <v>0</v>
      </c>
      <c r="K711" s="132">
        <v>0</v>
      </c>
      <c r="L711" s="132">
        <v>0</v>
      </c>
      <c r="M711" s="132">
        <v>0</v>
      </c>
      <c r="N711" s="94">
        <f t="shared" si="112"/>
        <v>0</v>
      </c>
      <c r="O711" s="94">
        <f t="shared" si="113"/>
        <v>0</v>
      </c>
      <c r="P711" s="251"/>
      <c r="Q711" s="244"/>
      <c r="R711" s="245"/>
      <c r="S711" s="245"/>
      <c r="T711" s="252"/>
    </row>
    <row r="712" spans="2:20" ht="37.5" customHeight="1">
      <c r="B712" s="235" t="s">
        <v>1234</v>
      </c>
      <c r="C712" s="93" t="s">
        <v>1235</v>
      </c>
      <c r="D712" s="132">
        <v>0</v>
      </c>
      <c r="E712" s="132">
        <v>0</v>
      </c>
      <c r="F712" s="132">
        <v>0</v>
      </c>
      <c r="G712" s="132">
        <v>0</v>
      </c>
      <c r="H712" s="132">
        <v>0</v>
      </c>
      <c r="I712" s="132">
        <v>0</v>
      </c>
      <c r="J712" s="132">
        <v>0</v>
      </c>
      <c r="K712" s="132">
        <v>0</v>
      </c>
      <c r="L712" s="132">
        <v>0</v>
      </c>
      <c r="M712" s="132">
        <v>0</v>
      </c>
      <c r="N712" s="94">
        <f t="shared" si="112"/>
        <v>0</v>
      </c>
      <c r="O712" s="94">
        <f t="shared" si="113"/>
        <v>0</v>
      </c>
      <c r="P712" s="253"/>
      <c r="Q712" s="254"/>
      <c r="R712" s="255"/>
      <c r="S712" s="255"/>
      <c r="T712" s="256"/>
    </row>
    <row r="713" spans="2:21" ht="37.5" customHeight="1">
      <c r="B713" s="18" t="s">
        <v>125</v>
      </c>
      <c r="C713" s="118" t="s">
        <v>1236</v>
      </c>
      <c r="D713" s="133">
        <f aca="true" t="shared" si="114" ref="D713:M713">D714</f>
        <v>0</v>
      </c>
      <c r="E713" s="133">
        <f t="shared" si="114"/>
        <v>0</v>
      </c>
      <c r="F713" s="133">
        <f t="shared" si="114"/>
        <v>0</v>
      </c>
      <c r="G713" s="133">
        <f t="shared" si="114"/>
        <v>0</v>
      </c>
      <c r="H713" s="133">
        <f t="shared" si="114"/>
        <v>0</v>
      </c>
      <c r="I713" s="133">
        <f t="shared" si="114"/>
        <v>0</v>
      </c>
      <c r="J713" s="133">
        <f t="shared" si="114"/>
        <v>0</v>
      </c>
      <c r="K713" s="133">
        <f t="shared" si="114"/>
        <v>0</v>
      </c>
      <c r="L713" s="133">
        <f t="shared" si="114"/>
        <v>0</v>
      </c>
      <c r="M713" s="133">
        <f t="shared" si="114"/>
        <v>0</v>
      </c>
      <c r="N713" s="96">
        <f t="shared" si="112"/>
        <v>0</v>
      </c>
      <c r="O713" s="96">
        <f t="shared" si="113"/>
        <v>0</v>
      </c>
      <c r="P713" s="48" t="s">
        <v>1334</v>
      </c>
      <c r="Q713" s="48" t="s">
        <v>128</v>
      </c>
      <c r="R713" s="49">
        <v>100</v>
      </c>
      <c r="S713" s="49">
        <v>106</v>
      </c>
      <c r="T713" s="49">
        <v>128.6</v>
      </c>
      <c r="U713" s="292"/>
    </row>
    <row r="714" spans="2:21" ht="48.75" customHeight="1">
      <c r="B714" s="2" t="s">
        <v>32</v>
      </c>
      <c r="C714" s="93" t="s">
        <v>1237</v>
      </c>
      <c r="D714" s="94">
        <v>0</v>
      </c>
      <c r="E714" s="94">
        <v>0</v>
      </c>
      <c r="F714" s="94">
        <v>0</v>
      </c>
      <c r="G714" s="94">
        <v>0</v>
      </c>
      <c r="H714" s="124">
        <v>0</v>
      </c>
      <c r="I714" s="3">
        <v>0</v>
      </c>
      <c r="J714" s="94">
        <v>0</v>
      </c>
      <c r="K714" s="94">
        <v>0</v>
      </c>
      <c r="L714" s="94">
        <v>0</v>
      </c>
      <c r="M714" s="94">
        <v>0</v>
      </c>
      <c r="N714" s="94">
        <f t="shared" si="112"/>
        <v>0</v>
      </c>
      <c r="O714" s="94">
        <f t="shared" si="113"/>
        <v>0</v>
      </c>
      <c r="P714" s="50" t="s">
        <v>1335</v>
      </c>
      <c r="Q714" s="50" t="s">
        <v>128</v>
      </c>
      <c r="R714" s="66">
        <v>100</v>
      </c>
      <c r="S714" s="66">
        <v>107.5</v>
      </c>
      <c r="T714" s="66">
        <v>158.5</v>
      </c>
      <c r="U714" s="292"/>
    </row>
    <row r="715" spans="2:20" ht="62.25" customHeight="1">
      <c r="B715" s="235" t="s">
        <v>1034</v>
      </c>
      <c r="C715" s="93" t="s">
        <v>1238</v>
      </c>
      <c r="D715" s="94">
        <v>0</v>
      </c>
      <c r="E715" s="94">
        <v>0</v>
      </c>
      <c r="F715" s="94">
        <v>0</v>
      </c>
      <c r="G715" s="94">
        <v>0</v>
      </c>
      <c r="H715" s="124">
        <v>0</v>
      </c>
      <c r="I715" s="3">
        <v>0</v>
      </c>
      <c r="J715" s="94">
        <v>0</v>
      </c>
      <c r="K715" s="94">
        <v>0</v>
      </c>
      <c r="L715" s="94">
        <v>0</v>
      </c>
      <c r="M715" s="94">
        <v>0</v>
      </c>
      <c r="N715" s="94">
        <f t="shared" si="112"/>
        <v>0</v>
      </c>
      <c r="O715" s="275">
        <f t="shared" si="113"/>
        <v>0</v>
      </c>
      <c r="P715" s="281"/>
      <c r="Q715" s="282"/>
      <c r="R715" s="283"/>
      <c r="S715" s="283"/>
      <c r="T715" s="284"/>
    </row>
    <row r="716" spans="2:20" ht="28.5" customHeight="1">
      <c r="B716" s="235" t="s">
        <v>1036</v>
      </c>
      <c r="C716" s="93" t="s">
        <v>1239</v>
      </c>
      <c r="D716" s="94">
        <v>0</v>
      </c>
      <c r="E716" s="94">
        <v>0</v>
      </c>
      <c r="F716" s="94">
        <v>0</v>
      </c>
      <c r="G716" s="94">
        <v>0</v>
      </c>
      <c r="H716" s="124">
        <v>0</v>
      </c>
      <c r="I716" s="3">
        <v>0</v>
      </c>
      <c r="J716" s="94">
        <v>0</v>
      </c>
      <c r="K716" s="94">
        <v>0</v>
      </c>
      <c r="L716" s="94">
        <v>0</v>
      </c>
      <c r="M716" s="94">
        <v>0</v>
      </c>
      <c r="N716" s="94">
        <f t="shared" si="112"/>
        <v>0</v>
      </c>
      <c r="O716" s="275">
        <f t="shared" si="113"/>
        <v>0</v>
      </c>
      <c r="P716" s="238"/>
      <c r="Q716" s="266"/>
      <c r="R716" s="267"/>
      <c r="S716" s="267"/>
      <c r="T716" s="285"/>
    </row>
    <row r="717" spans="2:20" ht="14.25" customHeight="1">
      <c r="B717" s="2" t="s">
        <v>34</v>
      </c>
      <c r="C717" s="93" t="s">
        <v>1240</v>
      </c>
      <c r="D717" s="94">
        <v>0</v>
      </c>
      <c r="E717" s="94">
        <v>0</v>
      </c>
      <c r="F717" s="94">
        <v>0</v>
      </c>
      <c r="G717" s="94">
        <v>0</v>
      </c>
      <c r="H717" s="124">
        <v>0</v>
      </c>
      <c r="I717" s="3">
        <v>0</v>
      </c>
      <c r="J717" s="94">
        <v>0</v>
      </c>
      <c r="K717" s="94">
        <v>0</v>
      </c>
      <c r="L717" s="94">
        <v>0</v>
      </c>
      <c r="M717" s="94">
        <v>0</v>
      </c>
      <c r="N717" s="94">
        <f t="shared" si="112"/>
        <v>0</v>
      </c>
      <c r="O717" s="275">
        <f t="shared" si="113"/>
        <v>0</v>
      </c>
      <c r="P717" s="238"/>
      <c r="Q717" s="266"/>
      <c r="R717" s="267"/>
      <c r="S717" s="267"/>
      <c r="T717" s="285"/>
    </row>
    <row r="718" spans="2:20" ht="24" customHeight="1">
      <c r="B718" s="235" t="s">
        <v>1241</v>
      </c>
      <c r="C718" s="93" t="s">
        <v>1242</v>
      </c>
      <c r="D718" s="94">
        <v>0</v>
      </c>
      <c r="E718" s="94">
        <v>0</v>
      </c>
      <c r="F718" s="94">
        <v>0</v>
      </c>
      <c r="G718" s="94">
        <v>0</v>
      </c>
      <c r="H718" s="124">
        <v>0</v>
      </c>
      <c r="I718" s="3">
        <v>0</v>
      </c>
      <c r="J718" s="94">
        <v>0</v>
      </c>
      <c r="K718" s="94">
        <v>0</v>
      </c>
      <c r="L718" s="94">
        <v>0</v>
      </c>
      <c r="M718" s="94">
        <v>0</v>
      </c>
      <c r="N718" s="94">
        <f t="shared" si="112"/>
        <v>0</v>
      </c>
      <c r="O718" s="275">
        <f t="shared" si="113"/>
        <v>0</v>
      </c>
      <c r="P718" s="238"/>
      <c r="Q718" s="266"/>
      <c r="R718" s="267"/>
      <c r="S718" s="267"/>
      <c r="T718" s="285"/>
    </row>
    <row r="719" spans="2:20" ht="117" customHeight="1">
      <c r="B719" s="235" t="s">
        <v>1243</v>
      </c>
      <c r="C719" s="93" t="s">
        <v>1244</v>
      </c>
      <c r="D719" s="94">
        <v>0</v>
      </c>
      <c r="E719" s="94">
        <v>0</v>
      </c>
      <c r="F719" s="94">
        <v>0</v>
      </c>
      <c r="G719" s="94">
        <v>0</v>
      </c>
      <c r="H719" s="124">
        <v>0</v>
      </c>
      <c r="I719" s="3">
        <v>0</v>
      </c>
      <c r="J719" s="94">
        <v>0</v>
      </c>
      <c r="K719" s="94">
        <v>0</v>
      </c>
      <c r="L719" s="94">
        <v>0</v>
      </c>
      <c r="M719" s="94">
        <v>0</v>
      </c>
      <c r="N719" s="94">
        <f t="shared" si="112"/>
        <v>0</v>
      </c>
      <c r="O719" s="275">
        <f t="shared" si="113"/>
        <v>0</v>
      </c>
      <c r="P719" s="240"/>
      <c r="Q719" s="241"/>
      <c r="R719" s="242"/>
      <c r="S719" s="242"/>
      <c r="T719" s="243"/>
    </row>
    <row r="720" spans="2:20" ht="24" customHeight="1">
      <c r="B720" s="431" t="s">
        <v>644</v>
      </c>
      <c r="C720" s="431"/>
      <c r="D720" s="109">
        <f>D686+D695+D704+D708+D713</f>
        <v>0</v>
      </c>
      <c r="E720" s="109">
        <f aca="true" t="shared" si="115" ref="E720:O720">E686+E695+E704+E708+E713</f>
        <v>0</v>
      </c>
      <c r="F720" s="109">
        <f t="shared" si="115"/>
        <v>0</v>
      </c>
      <c r="G720" s="109">
        <f t="shared" si="115"/>
        <v>0</v>
      </c>
      <c r="H720" s="109">
        <f t="shared" si="115"/>
        <v>346.71999999999997</v>
      </c>
      <c r="I720" s="109">
        <f t="shared" si="115"/>
        <v>346.71999999999997</v>
      </c>
      <c r="J720" s="109">
        <f t="shared" si="115"/>
        <v>0</v>
      </c>
      <c r="K720" s="109">
        <f t="shared" si="115"/>
        <v>0</v>
      </c>
      <c r="L720" s="109">
        <f t="shared" si="115"/>
        <v>0</v>
      </c>
      <c r="M720" s="109">
        <f t="shared" si="115"/>
        <v>0</v>
      </c>
      <c r="N720" s="109">
        <f t="shared" si="115"/>
        <v>346.71999999999997</v>
      </c>
      <c r="O720" s="109">
        <f t="shared" si="115"/>
        <v>346.71999999999997</v>
      </c>
      <c r="P720" s="149"/>
      <c r="Q720" s="149"/>
      <c r="R720" s="149"/>
      <c r="S720" s="149"/>
      <c r="T720" s="149"/>
    </row>
    <row r="721" spans="2:20" ht="23.25" customHeight="1">
      <c r="B721" s="307" t="s">
        <v>1435</v>
      </c>
      <c r="C721" s="308"/>
      <c r="D721" s="308"/>
      <c r="E721" s="308"/>
      <c r="F721" s="308"/>
      <c r="G721" s="308"/>
      <c r="H721" s="308"/>
      <c r="I721" s="308"/>
      <c r="J721" s="308"/>
      <c r="K721" s="308"/>
      <c r="L721" s="308"/>
      <c r="M721" s="308"/>
      <c r="N721" s="308"/>
      <c r="O721" s="308"/>
      <c r="P721" s="308"/>
      <c r="Q721" s="308"/>
      <c r="R721" s="308"/>
      <c r="S721" s="308"/>
      <c r="T721" s="309"/>
    </row>
    <row r="722" spans="2:20" ht="30" customHeight="1">
      <c r="B722" s="307" t="s">
        <v>1245</v>
      </c>
      <c r="C722" s="310"/>
      <c r="D722" s="310"/>
      <c r="E722" s="310"/>
      <c r="F722" s="310"/>
      <c r="G722" s="310"/>
      <c r="H722" s="310"/>
      <c r="I722" s="310"/>
      <c r="J722" s="310"/>
      <c r="K722" s="310"/>
      <c r="L722" s="310"/>
      <c r="M722" s="310"/>
      <c r="N722" s="310"/>
      <c r="O722" s="310"/>
      <c r="P722" s="310"/>
      <c r="Q722" s="310"/>
      <c r="R722" s="310"/>
      <c r="S722" s="310"/>
      <c r="T722" s="311"/>
    </row>
    <row r="723" spans="2:21" ht="25.5" customHeight="1">
      <c r="B723" s="18" t="s">
        <v>117</v>
      </c>
      <c r="C723" s="118" t="s">
        <v>1246</v>
      </c>
      <c r="D723" s="133">
        <f>D724+D725</f>
        <v>0</v>
      </c>
      <c r="E723" s="133">
        <f aca="true" t="shared" si="116" ref="E723:M723">E724+E725</f>
        <v>0</v>
      </c>
      <c r="F723" s="133">
        <f t="shared" si="116"/>
        <v>0</v>
      </c>
      <c r="G723" s="133">
        <f t="shared" si="116"/>
        <v>0</v>
      </c>
      <c r="H723" s="207">
        <v>98.9</v>
      </c>
      <c r="I723" s="207">
        <v>98.9</v>
      </c>
      <c r="J723" s="207">
        <v>143.7</v>
      </c>
      <c r="K723" s="207">
        <v>139.9</v>
      </c>
      <c r="L723" s="133">
        <f t="shared" si="116"/>
        <v>0</v>
      </c>
      <c r="M723" s="133">
        <f t="shared" si="116"/>
        <v>0</v>
      </c>
      <c r="N723" s="96">
        <f aca="true" t="shared" si="117" ref="N723:O725">D723+F723+H723+J723+L723</f>
        <v>242.6</v>
      </c>
      <c r="O723" s="96">
        <f t="shared" si="117"/>
        <v>238.8</v>
      </c>
      <c r="P723" s="48" t="s">
        <v>1336</v>
      </c>
      <c r="Q723" s="48" t="s">
        <v>128</v>
      </c>
      <c r="R723" s="49">
        <v>63</v>
      </c>
      <c r="S723" s="49">
        <v>72</v>
      </c>
      <c r="T723" s="49">
        <v>72</v>
      </c>
      <c r="U723" s="292"/>
    </row>
    <row r="724" spans="2:21" ht="72" customHeight="1">
      <c r="B724" s="10" t="s">
        <v>9</v>
      </c>
      <c r="C724" s="130" t="s">
        <v>1247</v>
      </c>
      <c r="D724" s="105">
        <v>0</v>
      </c>
      <c r="E724" s="105">
        <v>0</v>
      </c>
      <c r="F724" s="105">
        <v>0</v>
      </c>
      <c r="G724" s="105">
        <v>0</v>
      </c>
      <c r="H724" s="206">
        <v>40.5</v>
      </c>
      <c r="I724" s="206">
        <v>40.5</v>
      </c>
      <c r="J724" s="206">
        <v>97</v>
      </c>
      <c r="K724" s="206">
        <v>93.2</v>
      </c>
      <c r="L724" s="105">
        <v>0</v>
      </c>
      <c r="M724" s="105">
        <v>0</v>
      </c>
      <c r="N724" s="105">
        <f t="shared" si="117"/>
        <v>137.5</v>
      </c>
      <c r="O724" s="105">
        <f t="shared" si="117"/>
        <v>133.7</v>
      </c>
      <c r="P724" s="48" t="s">
        <v>1337</v>
      </c>
      <c r="Q724" s="48" t="s">
        <v>1338</v>
      </c>
      <c r="R724" s="49">
        <v>50</v>
      </c>
      <c r="S724" s="49">
        <v>50</v>
      </c>
      <c r="T724" s="49">
        <v>50</v>
      </c>
      <c r="U724" s="292"/>
    </row>
    <row r="725" spans="2:21" ht="58.5" customHeight="1">
      <c r="B725" s="235" t="s">
        <v>188</v>
      </c>
      <c r="C725" s="93" t="s">
        <v>1248</v>
      </c>
      <c r="D725" s="94">
        <v>0</v>
      </c>
      <c r="E725" s="94">
        <v>0</v>
      </c>
      <c r="F725" s="94">
        <v>0</v>
      </c>
      <c r="G725" s="94">
        <v>0</v>
      </c>
      <c r="H725" s="206">
        <v>0</v>
      </c>
      <c r="I725" s="206">
        <v>0</v>
      </c>
      <c r="J725" s="206">
        <v>0</v>
      </c>
      <c r="K725" s="206">
        <v>0</v>
      </c>
      <c r="L725" s="94">
        <v>0</v>
      </c>
      <c r="M725" s="94">
        <v>0</v>
      </c>
      <c r="N725" s="94">
        <f t="shared" si="117"/>
        <v>0</v>
      </c>
      <c r="O725" s="94">
        <f t="shared" si="117"/>
        <v>0</v>
      </c>
      <c r="P725" s="48" t="s">
        <v>1339</v>
      </c>
      <c r="Q725" s="48" t="s">
        <v>128</v>
      </c>
      <c r="R725" s="49">
        <v>50</v>
      </c>
      <c r="S725" s="49">
        <v>75</v>
      </c>
      <c r="T725" s="49">
        <v>75</v>
      </c>
      <c r="U725" s="292"/>
    </row>
    <row r="726" spans="2:21" ht="78.75" customHeight="1">
      <c r="B726" s="235" t="s">
        <v>190</v>
      </c>
      <c r="C726" s="93" t="s">
        <v>1249</v>
      </c>
      <c r="D726" s="94">
        <v>0</v>
      </c>
      <c r="E726" s="94">
        <v>0</v>
      </c>
      <c r="F726" s="94">
        <v>0</v>
      </c>
      <c r="G726" s="94">
        <v>0</v>
      </c>
      <c r="H726" s="206">
        <v>0</v>
      </c>
      <c r="I726" s="206">
        <v>0</v>
      </c>
      <c r="J726" s="206">
        <v>0</v>
      </c>
      <c r="K726" s="206">
        <v>0</v>
      </c>
      <c r="L726" s="94">
        <v>0</v>
      </c>
      <c r="M726" s="94">
        <v>0</v>
      </c>
      <c r="N726" s="94">
        <f aca="true" t="shared" si="118" ref="N726:N742">D726+F726+H726+J726+L726</f>
        <v>0</v>
      </c>
      <c r="O726" s="94">
        <f aca="true" t="shared" si="119" ref="O726:O742">E726+G726+I726+K726+M726</f>
        <v>0</v>
      </c>
      <c r="P726" s="48" t="s">
        <v>1340</v>
      </c>
      <c r="Q726" s="48" t="s">
        <v>128</v>
      </c>
      <c r="R726" s="49">
        <v>50</v>
      </c>
      <c r="S726" s="49">
        <v>75</v>
      </c>
      <c r="T726" s="49">
        <v>75</v>
      </c>
      <c r="U726" s="245"/>
    </row>
    <row r="727" spans="2:21" ht="89.25" customHeight="1">
      <c r="B727" s="235" t="s">
        <v>192</v>
      </c>
      <c r="C727" s="93" t="s">
        <v>1250</v>
      </c>
      <c r="D727" s="94">
        <v>0</v>
      </c>
      <c r="E727" s="94">
        <v>0</v>
      </c>
      <c r="F727" s="94">
        <v>0</v>
      </c>
      <c r="G727" s="94">
        <v>0</v>
      </c>
      <c r="H727" s="206">
        <v>0</v>
      </c>
      <c r="I727" s="206">
        <v>0</v>
      </c>
      <c r="J727" s="206">
        <v>0</v>
      </c>
      <c r="K727" s="206">
        <v>0</v>
      </c>
      <c r="L727" s="94">
        <v>0</v>
      </c>
      <c r="M727" s="94">
        <v>0</v>
      </c>
      <c r="N727" s="94">
        <f t="shared" si="118"/>
        <v>0</v>
      </c>
      <c r="O727" s="94">
        <f t="shared" si="119"/>
        <v>0</v>
      </c>
      <c r="P727" s="48" t="s">
        <v>1341</v>
      </c>
      <c r="Q727" s="48" t="s">
        <v>128</v>
      </c>
      <c r="R727" s="49">
        <v>0</v>
      </c>
      <c r="S727" s="49">
        <v>10</v>
      </c>
      <c r="T727" s="49">
        <v>10</v>
      </c>
      <c r="U727" s="245"/>
    </row>
    <row r="728" spans="2:21" ht="78.75" customHeight="1">
      <c r="B728" s="235" t="s">
        <v>194</v>
      </c>
      <c r="C728" s="93" t="s">
        <v>1251</v>
      </c>
      <c r="D728" s="94">
        <v>0</v>
      </c>
      <c r="E728" s="94">
        <v>0</v>
      </c>
      <c r="F728" s="94">
        <v>0</v>
      </c>
      <c r="G728" s="94">
        <v>0</v>
      </c>
      <c r="H728" s="206">
        <v>0</v>
      </c>
      <c r="I728" s="206">
        <v>0</v>
      </c>
      <c r="J728" s="206">
        <v>0</v>
      </c>
      <c r="K728" s="206">
        <v>0</v>
      </c>
      <c r="L728" s="94">
        <v>0</v>
      </c>
      <c r="M728" s="94">
        <v>0</v>
      </c>
      <c r="N728" s="94">
        <f t="shared" si="118"/>
        <v>0</v>
      </c>
      <c r="O728" s="94">
        <f t="shared" si="119"/>
        <v>0</v>
      </c>
      <c r="P728" s="48" t="s">
        <v>1342</v>
      </c>
      <c r="Q728" s="48" t="s">
        <v>128</v>
      </c>
      <c r="R728" s="49">
        <v>0</v>
      </c>
      <c r="S728" s="49">
        <v>10</v>
      </c>
      <c r="T728" s="49">
        <v>10</v>
      </c>
      <c r="U728" s="245"/>
    </row>
    <row r="729" spans="2:20" ht="61.5" customHeight="1">
      <c r="B729" s="235" t="s">
        <v>196</v>
      </c>
      <c r="C729" s="93" t="s">
        <v>1252</v>
      </c>
      <c r="D729" s="94">
        <v>0</v>
      </c>
      <c r="E729" s="94">
        <v>0</v>
      </c>
      <c r="F729" s="94">
        <v>0</v>
      </c>
      <c r="G729" s="94">
        <v>0</v>
      </c>
      <c r="H729" s="206">
        <v>0</v>
      </c>
      <c r="I729" s="206">
        <v>0</v>
      </c>
      <c r="J729" s="206">
        <v>0</v>
      </c>
      <c r="K729" s="206">
        <v>0</v>
      </c>
      <c r="L729" s="94">
        <v>0</v>
      </c>
      <c r="M729" s="94">
        <v>0</v>
      </c>
      <c r="N729" s="94">
        <f t="shared" si="118"/>
        <v>0</v>
      </c>
      <c r="O729" s="94">
        <f t="shared" si="119"/>
        <v>0</v>
      </c>
      <c r="P729" s="190"/>
      <c r="Q729" s="190"/>
      <c r="R729" s="191"/>
      <c r="S729" s="191"/>
      <c r="T729" s="191"/>
    </row>
    <row r="730" spans="2:20" ht="50.25" customHeight="1">
      <c r="B730" s="235" t="s">
        <v>815</v>
      </c>
      <c r="C730" s="93" t="s">
        <v>1253</v>
      </c>
      <c r="D730" s="94">
        <v>0</v>
      </c>
      <c r="E730" s="94">
        <v>0</v>
      </c>
      <c r="F730" s="94">
        <v>0</v>
      </c>
      <c r="G730" s="94">
        <v>0</v>
      </c>
      <c r="H730" s="206">
        <v>40.5</v>
      </c>
      <c r="I730" s="206">
        <v>40.5</v>
      </c>
      <c r="J730" s="206">
        <v>0</v>
      </c>
      <c r="K730" s="206">
        <v>0</v>
      </c>
      <c r="L730" s="94">
        <v>0</v>
      </c>
      <c r="M730" s="94">
        <v>0</v>
      </c>
      <c r="N730" s="94">
        <f t="shared" si="118"/>
        <v>40.5</v>
      </c>
      <c r="O730" s="94">
        <f t="shared" si="119"/>
        <v>40.5</v>
      </c>
      <c r="P730" s="190"/>
      <c r="Q730" s="190"/>
      <c r="R730" s="191"/>
      <c r="S730" s="191"/>
      <c r="T730" s="191"/>
    </row>
    <row r="731" spans="2:20" ht="37.5" customHeight="1">
      <c r="B731" s="235" t="s">
        <v>817</v>
      </c>
      <c r="C731" s="93" t="s">
        <v>1254</v>
      </c>
      <c r="D731" s="94">
        <v>0</v>
      </c>
      <c r="E731" s="94">
        <v>0</v>
      </c>
      <c r="F731" s="94">
        <v>0</v>
      </c>
      <c r="G731" s="94">
        <v>0</v>
      </c>
      <c r="H731" s="206">
        <v>0</v>
      </c>
      <c r="I731" s="206">
        <v>0</v>
      </c>
      <c r="J731" s="206">
        <v>97</v>
      </c>
      <c r="K731" s="206">
        <v>93.2</v>
      </c>
      <c r="L731" s="94">
        <v>0</v>
      </c>
      <c r="M731" s="94">
        <v>0</v>
      </c>
      <c r="N731" s="94">
        <f t="shared" si="118"/>
        <v>97</v>
      </c>
      <c r="O731" s="94">
        <f t="shared" si="119"/>
        <v>93.2</v>
      </c>
      <c r="P731" s="190"/>
      <c r="Q731" s="190"/>
      <c r="R731" s="191"/>
      <c r="S731" s="191"/>
      <c r="T731" s="191"/>
    </row>
    <row r="732" spans="2:20" ht="56.25" customHeight="1">
      <c r="B732" s="235" t="s">
        <v>819</v>
      </c>
      <c r="C732" s="93" t="s">
        <v>1255</v>
      </c>
      <c r="D732" s="94">
        <v>0</v>
      </c>
      <c r="E732" s="94">
        <v>0</v>
      </c>
      <c r="F732" s="94">
        <v>0</v>
      </c>
      <c r="G732" s="94">
        <v>0</v>
      </c>
      <c r="H732" s="206">
        <v>0</v>
      </c>
      <c r="I732" s="206">
        <v>0</v>
      </c>
      <c r="J732" s="206">
        <v>0</v>
      </c>
      <c r="K732" s="206">
        <v>0</v>
      </c>
      <c r="L732" s="94">
        <v>0</v>
      </c>
      <c r="M732" s="94">
        <v>0</v>
      </c>
      <c r="N732" s="94">
        <f t="shared" si="118"/>
        <v>0</v>
      </c>
      <c r="O732" s="94">
        <f t="shared" si="119"/>
        <v>0</v>
      </c>
      <c r="P732" s="190"/>
      <c r="Q732" s="190"/>
      <c r="R732" s="191"/>
      <c r="S732" s="191"/>
      <c r="T732" s="191"/>
    </row>
    <row r="733" spans="2:20" ht="60" customHeight="1">
      <c r="B733" s="235" t="s">
        <v>821</v>
      </c>
      <c r="C733" s="93" t="s">
        <v>1256</v>
      </c>
      <c r="D733" s="94">
        <v>0</v>
      </c>
      <c r="E733" s="94">
        <v>0</v>
      </c>
      <c r="F733" s="94">
        <v>0</v>
      </c>
      <c r="G733" s="94">
        <v>0</v>
      </c>
      <c r="H733" s="206">
        <v>0</v>
      </c>
      <c r="I733" s="206">
        <v>0</v>
      </c>
      <c r="J733" s="206">
        <v>0</v>
      </c>
      <c r="K733" s="206">
        <v>0</v>
      </c>
      <c r="L733" s="94">
        <v>0</v>
      </c>
      <c r="M733" s="94">
        <v>0</v>
      </c>
      <c r="N733" s="94">
        <f t="shared" si="118"/>
        <v>0</v>
      </c>
      <c r="O733" s="94">
        <f t="shared" si="119"/>
        <v>0</v>
      </c>
      <c r="P733" s="190"/>
      <c r="Q733" s="190"/>
      <c r="R733" s="191"/>
      <c r="S733" s="191"/>
      <c r="T733" s="191"/>
    </row>
    <row r="734" spans="2:20" ht="32.25" customHeight="1">
      <c r="B734" s="2" t="s">
        <v>37</v>
      </c>
      <c r="C734" s="93" t="s">
        <v>1257</v>
      </c>
      <c r="D734" s="94">
        <v>0</v>
      </c>
      <c r="E734" s="94">
        <v>0</v>
      </c>
      <c r="F734" s="94">
        <v>0</v>
      </c>
      <c r="G734" s="94">
        <v>0</v>
      </c>
      <c r="H734" s="206">
        <v>58.4</v>
      </c>
      <c r="I734" s="206">
        <v>58.4</v>
      </c>
      <c r="J734" s="206">
        <v>46.7</v>
      </c>
      <c r="K734" s="206">
        <v>46.7</v>
      </c>
      <c r="L734" s="94">
        <v>0</v>
      </c>
      <c r="M734" s="94">
        <v>0</v>
      </c>
      <c r="N734" s="94">
        <f t="shared" si="118"/>
        <v>105.1</v>
      </c>
      <c r="O734" s="94">
        <f t="shared" si="119"/>
        <v>105.1</v>
      </c>
      <c r="P734" s="190"/>
      <c r="Q734" s="190"/>
      <c r="R734" s="191"/>
      <c r="S734" s="191"/>
      <c r="T734" s="191"/>
    </row>
    <row r="735" spans="2:20" ht="32.25" customHeight="1">
      <c r="B735" s="235" t="s">
        <v>651</v>
      </c>
      <c r="C735" s="93" t="s">
        <v>1258</v>
      </c>
      <c r="D735" s="94">
        <v>0</v>
      </c>
      <c r="E735" s="94">
        <v>0</v>
      </c>
      <c r="F735" s="94">
        <v>0</v>
      </c>
      <c r="G735" s="94">
        <v>0</v>
      </c>
      <c r="H735" s="206">
        <v>50</v>
      </c>
      <c r="I735" s="206">
        <v>50</v>
      </c>
      <c r="J735" s="206">
        <v>0</v>
      </c>
      <c r="K735" s="206">
        <v>0</v>
      </c>
      <c r="L735" s="94">
        <v>0</v>
      </c>
      <c r="M735" s="94">
        <v>0</v>
      </c>
      <c r="N735" s="94">
        <f t="shared" si="118"/>
        <v>50</v>
      </c>
      <c r="O735" s="94">
        <f t="shared" si="119"/>
        <v>50</v>
      </c>
      <c r="P735" s="190"/>
      <c r="Q735" s="190"/>
      <c r="R735" s="191"/>
      <c r="S735" s="191"/>
      <c r="T735" s="191"/>
    </row>
    <row r="736" spans="2:20" ht="48.75" customHeight="1">
      <c r="B736" s="235" t="s">
        <v>1215</v>
      </c>
      <c r="C736" s="93" t="s">
        <v>1259</v>
      </c>
      <c r="D736" s="94">
        <v>0</v>
      </c>
      <c r="E736" s="94">
        <v>0</v>
      </c>
      <c r="F736" s="94">
        <v>0</v>
      </c>
      <c r="G736" s="94">
        <v>0</v>
      </c>
      <c r="H736" s="206">
        <v>0</v>
      </c>
      <c r="I736" s="206">
        <v>0</v>
      </c>
      <c r="J736" s="206">
        <v>0</v>
      </c>
      <c r="K736" s="206">
        <v>0</v>
      </c>
      <c r="L736" s="94">
        <v>0</v>
      </c>
      <c r="M736" s="94">
        <v>0</v>
      </c>
      <c r="N736" s="94">
        <f t="shared" si="118"/>
        <v>0</v>
      </c>
      <c r="O736" s="94">
        <f t="shared" si="119"/>
        <v>0</v>
      </c>
      <c r="P736" s="190"/>
      <c r="Q736" s="190"/>
      <c r="R736" s="191"/>
      <c r="S736" s="191"/>
      <c r="T736" s="191"/>
    </row>
    <row r="737" spans="2:20" ht="47.25" customHeight="1">
      <c r="B737" s="235" t="s">
        <v>1260</v>
      </c>
      <c r="C737" s="93" t="s">
        <v>1261</v>
      </c>
      <c r="D737" s="94">
        <v>0</v>
      </c>
      <c r="E737" s="94">
        <v>0</v>
      </c>
      <c r="F737" s="94">
        <v>0</v>
      </c>
      <c r="G737" s="94">
        <v>0</v>
      </c>
      <c r="H737" s="206">
        <v>0</v>
      </c>
      <c r="I737" s="206">
        <v>0</v>
      </c>
      <c r="J737" s="206">
        <v>0</v>
      </c>
      <c r="K737" s="206">
        <v>0</v>
      </c>
      <c r="L737" s="94">
        <v>0</v>
      </c>
      <c r="M737" s="94">
        <v>0</v>
      </c>
      <c r="N737" s="94">
        <f t="shared" si="118"/>
        <v>0</v>
      </c>
      <c r="O737" s="94">
        <f t="shared" si="119"/>
        <v>0</v>
      </c>
      <c r="P737" s="190"/>
      <c r="Q737" s="190"/>
      <c r="R737" s="191"/>
      <c r="S737" s="191"/>
      <c r="T737" s="191"/>
    </row>
    <row r="738" spans="2:20" ht="36" customHeight="1">
      <c r="B738" s="235" t="s">
        <v>1262</v>
      </c>
      <c r="C738" s="93" t="s">
        <v>1263</v>
      </c>
      <c r="D738" s="94">
        <v>0</v>
      </c>
      <c r="E738" s="94">
        <v>0</v>
      </c>
      <c r="F738" s="94">
        <v>0</v>
      </c>
      <c r="G738" s="94">
        <v>0</v>
      </c>
      <c r="H738" s="206">
        <v>0</v>
      </c>
      <c r="I738" s="206">
        <v>0</v>
      </c>
      <c r="J738" s="206">
        <v>0</v>
      </c>
      <c r="K738" s="206">
        <v>0</v>
      </c>
      <c r="L738" s="94">
        <v>0</v>
      </c>
      <c r="M738" s="94">
        <v>0</v>
      </c>
      <c r="N738" s="94">
        <f t="shared" si="118"/>
        <v>0</v>
      </c>
      <c r="O738" s="94">
        <f t="shared" si="119"/>
        <v>0</v>
      </c>
      <c r="P738" s="190"/>
      <c r="Q738" s="190"/>
      <c r="R738" s="191"/>
      <c r="S738" s="191"/>
      <c r="T738" s="191"/>
    </row>
    <row r="739" spans="2:20" ht="83.25" customHeight="1">
      <c r="B739" s="235" t="s">
        <v>1264</v>
      </c>
      <c r="C739" s="93" t="s">
        <v>1265</v>
      </c>
      <c r="D739" s="94">
        <v>0</v>
      </c>
      <c r="E739" s="94">
        <v>0</v>
      </c>
      <c r="F739" s="94">
        <v>0</v>
      </c>
      <c r="G739" s="94">
        <v>0</v>
      </c>
      <c r="H739" s="206">
        <v>8.4</v>
      </c>
      <c r="I739" s="206">
        <v>8.4</v>
      </c>
      <c r="J739" s="206">
        <v>46.7</v>
      </c>
      <c r="K739" s="206">
        <v>46.7</v>
      </c>
      <c r="L739" s="94">
        <v>0</v>
      </c>
      <c r="M739" s="94">
        <v>0</v>
      </c>
      <c r="N739" s="94">
        <f t="shared" si="118"/>
        <v>55.1</v>
      </c>
      <c r="O739" s="94">
        <f t="shared" si="119"/>
        <v>55.1</v>
      </c>
      <c r="P739" s="190"/>
      <c r="Q739" s="190"/>
      <c r="R739" s="191"/>
      <c r="S739" s="191"/>
      <c r="T739" s="191"/>
    </row>
    <row r="740" spans="2:20" ht="51.75" customHeight="1">
      <c r="B740" s="235" t="s">
        <v>1266</v>
      </c>
      <c r="C740" s="93" t="s">
        <v>1267</v>
      </c>
      <c r="D740" s="94">
        <v>0</v>
      </c>
      <c r="E740" s="94">
        <v>0</v>
      </c>
      <c r="F740" s="94">
        <v>0</v>
      </c>
      <c r="G740" s="94">
        <v>0</v>
      </c>
      <c r="H740" s="206">
        <v>0</v>
      </c>
      <c r="I740" s="206">
        <v>0</v>
      </c>
      <c r="J740" s="206">
        <v>0</v>
      </c>
      <c r="K740" s="206">
        <v>0</v>
      </c>
      <c r="L740" s="94">
        <v>0</v>
      </c>
      <c r="M740" s="94">
        <v>0</v>
      </c>
      <c r="N740" s="94">
        <f t="shared" si="118"/>
        <v>0</v>
      </c>
      <c r="O740" s="94">
        <f t="shared" si="119"/>
        <v>0</v>
      </c>
      <c r="P740" s="190"/>
      <c r="Q740" s="190"/>
      <c r="R740" s="191"/>
      <c r="S740" s="191"/>
      <c r="T740" s="191"/>
    </row>
    <row r="741" spans="2:20" ht="42" customHeight="1">
      <c r="B741" s="235" t="s">
        <v>1268</v>
      </c>
      <c r="C741" s="93" t="s">
        <v>1269</v>
      </c>
      <c r="D741" s="94">
        <v>0</v>
      </c>
      <c r="E741" s="94">
        <v>0</v>
      </c>
      <c r="F741" s="94">
        <v>0</v>
      </c>
      <c r="G741" s="94">
        <v>0</v>
      </c>
      <c r="H741" s="206">
        <v>0</v>
      </c>
      <c r="I741" s="206">
        <v>0</v>
      </c>
      <c r="J741" s="206">
        <v>0</v>
      </c>
      <c r="K741" s="206">
        <v>0</v>
      </c>
      <c r="L741" s="94">
        <v>0</v>
      </c>
      <c r="M741" s="94">
        <v>0</v>
      </c>
      <c r="N741" s="94">
        <f t="shared" si="118"/>
        <v>0</v>
      </c>
      <c r="O741" s="94">
        <f t="shared" si="119"/>
        <v>0</v>
      </c>
      <c r="P741" s="190"/>
      <c r="Q741" s="190"/>
      <c r="R741" s="191"/>
      <c r="S741" s="191"/>
      <c r="T741" s="191"/>
    </row>
    <row r="742" spans="2:20" ht="66.75" customHeight="1">
      <c r="B742" s="235" t="s">
        <v>1270</v>
      </c>
      <c r="C742" s="93" t="s">
        <v>1271</v>
      </c>
      <c r="D742" s="94">
        <v>0</v>
      </c>
      <c r="E742" s="94">
        <v>0</v>
      </c>
      <c r="F742" s="94">
        <v>0</v>
      </c>
      <c r="G742" s="94">
        <v>0</v>
      </c>
      <c r="H742" s="206">
        <v>0</v>
      </c>
      <c r="I742" s="206">
        <v>0</v>
      </c>
      <c r="J742" s="206">
        <v>0</v>
      </c>
      <c r="K742" s="206">
        <v>0</v>
      </c>
      <c r="L742" s="94">
        <v>0</v>
      </c>
      <c r="M742" s="94">
        <v>0</v>
      </c>
      <c r="N742" s="94">
        <f t="shared" si="118"/>
        <v>0</v>
      </c>
      <c r="O742" s="94">
        <f t="shared" si="119"/>
        <v>0</v>
      </c>
      <c r="P742" s="190"/>
      <c r="Q742" s="190"/>
      <c r="R742" s="191"/>
      <c r="S742" s="191"/>
      <c r="T742" s="191"/>
    </row>
    <row r="743" spans="2:21" ht="81.75" customHeight="1">
      <c r="B743" s="18" t="s">
        <v>119</v>
      </c>
      <c r="C743" s="118" t="s">
        <v>1272</v>
      </c>
      <c r="D743" s="133">
        <f aca="true" t="shared" si="120" ref="D743:M743">D744+D745</f>
        <v>0</v>
      </c>
      <c r="E743" s="133">
        <f t="shared" si="120"/>
        <v>0</v>
      </c>
      <c r="F743" s="133">
        <f t="shared" si="120"/>
        <v>0</v>
      </c>
      <c r="G743" s="133">
        <f t="shared" si="120"/>
        <v>0</v>
      </c>
      <c r="H743" s="207">
        <v>0</v>
      </c>
      <c r="I743" s="207">
        <v>0</v>
      </c>
      <c r="J743" s="207">
        <v>665.8</v>
      </c>
      <c r="K743" s="207">
        <v>637.8</v>
      </c>
      <c r="L743" s="133">
        <f t="shared" si="120"/>
        <v>0</v>
      </c>
      <c r="M743" s="133">
        <f t="shared" si="120"/>
        <v>0</v>
      </c>
      <c r="N743" s="96">
        <f aca="true" t="shared" si="121" ref="N743:O745">D743+F743+H743+J743+L743</f>
        <v>665.8</v>
      </c>
      <c r="O743" s="96">
        <f t="shared" si="121"/>
        <v>637.8</v>
      </c>
      <c r="P743" s="48" t="s">
        <v>1343</v>
      </c>
      <c r="Q743" s="48" t="s">
        <v>620</v>
      </c>
      <c r="R743" s="49">
        <v>1</v>
      </c>
      <c r="S743" s="49">
        <v>3</v>
      </c>
      <c r="T743" s="49">
        <v>0</v>
      </c>
      <c r="U743" s="292"/>
    </row>
    <row r="744" spans="2:21" ht="50.25" customHeight="1">
      <c r="B744" s="2" t="s">
        <v>11</v>
      </c>
      <c r="C744" s="93" t="s">
        <v>1273</v>
      </c>
      <c r="D744" s="94">
        <v>0</v>
      </c>
      <c r="E744" s="94">
        <v>0</v>
      </c>
      <c r="F744" s="94">
        <v>0</v>
      </c>
      <c r="G744" s="94">
        <v>0</v>
      </c>
      <c r="H744" s="206">
        <v>0</v>
      </c>
      <c r="I744" s="206">
        <v>0</v>
      </c>
      <c r="J744" s="206">
        <v>665.8</v>
      </c>
      <c r="K744" s="206">
        <v>637.8</v>
      </c>
      <c r="L744" s="94">
        <v>0</v>
      </c>
      <c r="M744" s="94">
        <v>0</v>
      </c>
      <c r="N744" s="94">
        <f t="shared" si="121"/>
        <v>665.8</v>
      </c>
      <c r="O744" s="94">
        <f t="shared" si="121"/>
        <v>637.8</v>
      </c>
      <c r="P744" s="48" t="s">
        <v>1344</v>
      </c>
      <c r="Q744" s="48" t="s">
        <v>128</v>
      </c>
      <c r="R744" s="49">
        <v>100</v>
      </c>
      <c r="S744" s="49">
        <v>60</v>
      </c>
      <c r="T744" s="49">
        <v>0</v>
      </c>
      <c r="U744" s="292"/>
    </row>
    <row r="745" spans="2:21" ht="38.25" customHeight="1">
      <c r="B745" s="235" t="s">
        <v>199</v>
      </c>
      <c r="C745" s="93" t="s">
        <v>1273</v>
      </c>
      <c r="D745" s="94">
        <v>0</v>
      </c>
      <c r="E745" s="94">
        <v>0</v>
      </c>
      <c r="F745" s="94">
        <v>0</v>
      </c>
      <c r="G745" s="94">
        <v>0</v>
      </c>
      <c r="H745" s="206">
        <v>0</v>
      </c>
      <c r="I745" s="206">
        <v>0</v>
      </c>
      <c r="J745" s="206">
        <v>665.8</v>
      </c>
      <c r="K745" s="206">
        <v>637.8</v>
      </c>
      <c r="L745" s="94">
        <v>0</v>
      </c>
      <c r="M745" s="94">
        <v>0</v>
      </c>
      <c r="N745" s="94">
        <f t="shared" si="121"/>
        <v>665.8</v>
      </c>
      <c r="O745" s="94">
        <f t="shared" si="121"/>
        <v>637.8</v>
      </c>
      <c r="P745" s="48" t="s">
        <v>1345</v>
      </c>
      <c r="Q745" s="48" t="s">
        <v>128</v>
      </c>
      <c r="R745" s="49">
        <v>100</v>
      </c>
      <c r="S745" s="49">
        <v>60</v>
      </c>
      <c r="T745" s="49">
        <v>0</v>
      </c>
      <c r="U745" s="292"/>
    </row>
    <row r="746" spans="2:20" ht="33.75" customHeight="1">
      <c r="B746" s="235" t="s">
        <v>201</v>
      </c>
      <c r="C746" s="93" t="s">
        <v>1274</v>
      </c>
      <c r="D746" s="94">
        <v>0</v>
      </c>
      <c r="E746" s="94">
        <v>0</v>
      </c>
      <c r="F746" s="94">
        <v>0</v>
      </c>
      <c r="G746" s="94">
        <v>0</v>
      </c>
      <c r="H746" s="206">
        <v>0</v>
      </c>
      <c r="I746" s="206">
        <v>0</v>
      </c>
      <c r="J746" s="206">
        <v>0</v>
      </c>
      <c r="K746" s="206">
        <v>0</v>
      </c>
      <c r="L746" s="94">
        <v>0</v>
      </c>
      <c r="M746" s="94">
        <v>0</v>
      </c>
      <c r="N746" s="94">
        <f aca="true" t="shared" si="122" ref="N746:N758">D746+F746+H746+J746+L746</f>
        <v>0</v>
      </c>
      <c r="O746" s="94">
        <f aca="true" t="shared" si="123" ref="O746:O758">E746+G746+I746+K746+M746</f>
        <v>0</v>
      </c>
      <c r="P746" s="50" t="s">
        <v>1346</v>
      </c>
      <c r="Q746" s="50" t="s">
        <v>387</v>
      </c>
      <c r="R746" s="66" t="s">
        <v>1347</v>
      </c>
      <c r="S746" s="66" t="s">
        <v>1348</v>
      </c>
      <c r="T746" s="66" t="s">
        <v>1349</v>
      </c>
    </row>
    <row r="747" spans="2:20" ht="36.75" customHeight="1">
      <c r="B747" s="235" t="s">
        <v>203</v>
      </c>
      <c r="C747" s="93" t="s">
        <v>1275</v>
      </c>
      <c r="D747" s="94">
        <v>0</v>
      </c>
      <c r="E747" s="94">
        <v>0</v>
      </c>
      <c r="F747" s="94">
        <v>0</v>
      </c>
      <c r="G747" s="94">
        <v>0</v>
      </c>
      <c r="H747" s="206">
        <v>0</v>
      </c>
      <c r="I747" s="206">
        <v>0</v>
      </c>
      <c r="J747" s="206">
        <v>0</v>
      </c>
      <c r="K747" s="206">
        <v>0</v>
      </c>
      <c r="L747" s="94">
        <v>0</v>
      </c>
      <c r="M747" s="94">
        <v>0</v>
      </c>
      <c r="N747" s="94">
        <f t="shared" si="122"/>
        <v>0</v>
      </c>
      <c r="O747" s="94">
        <f t="shared" si="123"/>
        <v>0</v>
      </c>
      <c r="P747" s="281"/>
      <c r="Q747" s="282"/>
      <c r="R747" s="283"/>
      <c r="S747" s="283"/>
      <c r="T747" s="284"/>
    </row>
    <row r="748" spans="2:20" ht="29.25" customHeight="1">
      <c r="B748" s="235" t="s">
        <v>205</v>
      </c>
      <c r="C748" s="93" t="s">
        <v>1276</v>
      </c>
      <c r="D748" s="94">
        <v>0</v>
      </c>
      <c r="E748" s="94">
        <v>0</v>
      </c>
      <c r="F748" s="94">
        <v>0</v>
      </c>
      <c r="G748" s="94">
        <v>0</v>
      </c>
      <c r="H748" s="206">
        <v>0</v>
      </c>
      <c r="I748" s="206">
        <v>0</v>
      </c>
      <c r="J748" s="206">
        <v>0</v>
      </c>
      <c r="K748" s="206">
        <v>0</v>
      </c>
      <c r="L748" s="94">
        <v>0</v>
      </c>
      <c r="M748" s="94">
        <v>0</v>
      </c>
      <c r="N748" s="94">
        <f t="shared" si="122"/>
        <v>0</v>
      </c>
      <c r="O748" s="94">
        <f t="shared" si="123"/>
        <v>0</v>
      </c>
      <c r="P748" s="238"/>
      <c r="Q748" s="266"/>
      <c r="R748" s="267"/>
      <c r="S748" s="267"/>
      <c r="T748" s="285"/>
    </row>
    <row r="749" spans="2:20" ht="29.25" customHeight="1">
      <c r="B749" s="235" t="s">
        <v>207</v>
      </c>
      <c r="C749" s="93" t="s">
        <v>1277</v>
      </c>
      <c r="D749" s="94">
        <v>0</v>
      </c>
      <c r="E749" s="94">
        <v>0</v>
      </c>
      <c r="F749" s="94">
        <v>0</v>
      </c>
      <c r="G749" s="94">
        <v>0</v>
      </c>
      <c r="H749" s="206">
        <v>0</v>
      </c>
      <c r="I749" s="206">
        <v>0</v>
      </c>
      <c r="J749" s="206">
        <v>0</v>
      </c>
      <c r="K749" s="206">
        <v>0</v>
      </c>
      <c r="L749" s="94">
        <v>0</v>
      </c>
      <c r="M749" s="94">
        <v>0</v>
      </c>
      <c r="N749" s="94">
        <f t="shared" si="122"/>
        <v>0</v>
      </c>
      <c r="O749" s="94">
        <f t="shared" si="123"/>
        <v>0</v>
      </c>
      <c r="P749" s="238"/>
      <c r="Q749" s="266"/>
      <c r="R749" s="267"/>
      <c r="S749" s="267"/>
      <c r="T749" s="285"/>
    </row>
    <row r="750" spans="2:20" ht="49.5" customHeight="1">
      <c r="B750" s="235" t="s">
        <v>504</v>
      </c>
      <c r="C750" s="93" t="s">
        <v>1278</v>
      </c>
      <c r="D750" s="94">
        <v>0</v>
      </c>
      <c r="E750" s="94">
        <v>0</v>
      </c>
      <c r="F750" s="94">
        <v>0</v>
      </c>
      <c r="G750" s="94">
        <v>0</v>
      </c>
      <c r="H750" s="206">
        <v>0</v>
      </c>
      <c r="I750" s="206">
        <v>0</v>
      </c>
      <c r="J750" s="206">
        <v>0</v>
      </c>
      <c r="K750" s="206">
        <v>0</v>
      </c>
      <c r="L750" s="94">
        <v>0</v>
      </c>
      <c r="M750" s="94">
        <v>0</v>
      </c>
      <c r="N750" s="94">
        <f t="shared" si="122"/>
        <v>0</v>
      </c>
      <c r="O750" s="94">
        <f t="shared" si="123"/>
        <v>0</v>
      </c>
      <c r="P750" s="238"/>
      <c r="Q750" s="266"/>
      <c r="R750" s="267"/>
      <c r="S750" s="267"/>
      <c r="T750" s="285"/>
    </row>
    <row r="751" spans="2:20" ht="39.75" customHeight="1">
      <c r="B751" s="2" t="s">
        <v>13</v>
      </c>
      <c r="C751" s="93" t="s">
        <v>1279</v>
      </c>
      <c r="D751" s="94">
        <v>0</v>
      </c>
      <c r="E751" s="94">
        <v>0</v>
      </c>
      <c r="F751" s="94">
        <v>0</v>
      </c>
      <c r="G751" s="94">
        <v>0</v>
      </c>
      <c r="H751" s="206">
        <v>0</v>
      </c>
      <c r="I751" s="206">
        <v>0</v>
      </c>
      <c r="J751" s="206">
        <v>0</v>
      </c>
      <c r="K751" s="206">
        <v>0</v>
      </c>
      <c r="L751" s="94">
        <v>0</v>
      </c>
      <c r="M751" s="94">
        <v>0</v>
      </c>
      <c r="N751" s="94">
        <f t="shared" si="122"/>
        <v>0</v>
      </c>
      <c r="O751" s="94">
        <f t="shared" si="123"/>
        <v>0</v>
      </c>
      <c r="P751" s="238"/>
      <c r="Q751" s="266"/>
      <c r="R751" s="267"/>
      <c r="S751" s="267"/>
      <c r="T751" s="285"/>
    </row>
    <row r="752" spans="2:20" ht="20.25" customHeight="1">
      <c r="B752" s="235" t="s">
        <v>304</v>
      </c>
      <c r="C752" s="93" t="s">
        <v>1280</v>
      </c>
      <c r="D752" s="94">
        <v>0</v>
      </c>
      <c r="E752" s="94">
        <v>0</v>
      </c>
      <c r="F752" s="94">
        <v>0</v>
      </c>
      <c r="G752" s="94">
        <v>0</v>
      </c>
      <c r="H752" s="206">
        <v>0</v>
      </c>
      <c r="I752" s="206">
        <v>0</v>
      </c>
      <c r="J752" s="206">
        <v>0</v>
      </c>
      <c r="K752" s="206">
        <v>0</v>
      </c>
      <c r="L752" s="94">
        <v>0</v>
      </c>
      <c r="M752" s="94">
        <v>0</v>
      </c>
      <c r="N752" s="94">
        <f t="shared" si="122"/>
        <v>0</v>
      </c>
      <c r="O752" s="94">
        <f t="shared" si="123"/>
        <v>0</v>
      </c>
      <c r="P752" s="238"/>
      <c r="Q752" s="266"/>
      <c r="R752" s="267"/>
      <c r="S752" s="267"/>
      <c r="T752" s="285"/>
    </row>
    <row r="753" spans="2:20" ht="25.5" customHeight="1">
      <c r="B753" s="235" t="s">
        <v>999</v>
      </c>
      <c r="C753" s="93" t="s">
        <v>1281</v>
      </c>
      <c r="D753" s="94">
        <v>0</v>
      </c>
      <c r="E753" s="94">
        <v>0</v>
      </c>
      <c r="F753" s="94">
        <v>0</v>
      </c>
      <c r="G753" s="94">
        <v>0</v>
      </c>
      <c r="H753" s="206">
        <v>0</v>
      </c>
      <c r="I753" s="206">
        <v>0</v>
      </c>
      <c r="J753" s="206">
        <v>0</v>
      </c>
      <c r="K753" s="206">
        <v>0</v>
      </c>
      <c r="L753" s="94">
        <v>0</v>
      </c>
      <c r="M753" s="94">
        <v>0</v>
      </c>
      <c r="N753" s="94">
        <f t="shared" si="122"/>
        <v>0</v>
      </c>
      <c r="O753" s="94">
        <f t="shared" si="123"/>
        <v>0</v>
      </c>
      <c r="P753" s="238"/>
      <c r="Q753" s="266"/>
      <c r="R753" s="267"/>
      <c r="S753" s="267"/>
      <c r="T753" s="285"/>
    </row>
    <row r="754" spans="2:20" ht="25.5" customHeight="1">
      <c r="B754" s="235" t="s">
        <v>1282</v>
      </c>
      <c r="C754" s="93" t="s">
        <v>1283</v>
      </c>
      <c r="D754" s="94">
        <v>0</v>
      </c>
      <c r="E754" s="94">
        <v>0</v>
      </c>
      <c r="F754" s="94">
        <v>0</v>
      </c>
      <c r="G754" s="94">
        <v>0</v>
      </c>
      <c r="H754" s="206">
        <v>0</v>
      </c>
      <c r="I754" s="206">
        <v>0</v>
      </c>
      <c r="J754" s="206">
        <v>0</v>
      </c>
      <c r="K754" s="206">
        <v>0</v>
      </c>
      <c r="L754" s="94">
        <v>0</v>
      </c>
      <c r="M754" s="94">
        <v>0</v>
      </c>
      <c r="N754" s="94">
        <f t="shared" si="122"/>
        <v>0</v>
      </c>
      <c r="O754" s="94">
        <f t="shared" si="123"/>
        <v>0</v>
      </c>
      <c r="P754" s="238"/>
      <c r="Q754" s="266"/>
      <c r="R754" s="267"/>
      <c r="S754" s="267"/>
      <c r="T754" s="285"/>
    </row>
    <row r="755" spans="2:20" ht="25.5" customHeight="1">
      <c r="B755" s="235" t="s">
        <v>1284</v>
      </c>
      <c r="C755" s="93" t="s">
        <v>1285</v>
      </c>
      <c r="D755" s="94">
        <v>0</v>
      </c>
      <c r="E755" s="94">
        <v>0</v>
      </c>
      <c r="F755" s="94">
        <v>0</v>
      </c>
      <c r="G755" s="94">
        <v>0</v>
      </c>
      <c r="H755" s="206">
        <v>0</v>
      </c>
      <c r="I755" s="206">
        <v>0</v>
      </c>
      <c r="J755" s="206">
        <v>0</v>
      </c>
      <c r="K755" s="206">
        <v>0</v>
      </c>
      <c r="L755" s="94">
        <v>0</v>
      </c>
      <c r="M755" s="94">
        <v>0</v>
      </c>
      <c r="N755" s="94">
        <f t="shared" si="122"/>
        <v>0</v>
      </c>
      <c r="O755" s="94">
        <f t="shared" si="123"/>
        <v>0</v>
      </c>
      <c r="P755" s="238"/>
      <c r="Q755" s="266"/>
      <c r="R755" s="267"/>
      <c r="S755" s="267"/>
      <c r="T755" s="285"/>
    </row>
    <row r="756" spans="2:20" ht="25.5" customHeight="1">
      <c r="B756" s="235" t="s">
        <v>1286</v>
      </c>
      <c r="C756" s="93" t="s">
        <v>1287</v>
      </c>
      <c r="D756" s="94">
        <v>0</v>
      </c>
      <c r="E756" s="94">
        <v>0</v>
      </c>
      <c r="F756" s="94">
        <v>0</v>
      </c>
      <c r="G756" s="94">
        <v>0</v>
      </c>
      <c r="H756" s="206">
        <v>0</v>
      </c>
      <c r="I756" s="206">
        <v>0</v>
      </c>
      <c r="J756" s="206">
        <v>0</v>
      </c>
      <c r="K756" s="206">
        <v>0</v>
      </c>
      <c r="L756" s="94">
        <v>0</v>
      </c>
      <c r="M756" s="94">
        <v>0</v>
      </c>
      <c r="N756" s="94">
        <f t="shared" si="122"/>
        <v>0</v>
      </c>
      <c r="O756" s="94">
        <f t="shared" si="123"/>
        <v>0</v>
      </c>
      <c r="P756" s="238"/>
      <c r="Q756" s="266"/>
      <c r="R756" s="267"/>
      <c r="S756" s="267"/>
      <c r="T756" s="285"/>
    </row>
    <row r="757" spans="2:20" ht="25.5" customHeight="1">
      <c r="B757" s="235" t="s">
        <v>1288</v>
      </c>
      <c r="C757" s="93" t="s">
        <v>1289</v>
      </c>
      <c r="D757" s="94">
        <v>0</v>
      </c>
      <c r="E757" s="94">
        <v>0</v>
      </c>
      <c r="F757" s="94">
        <v>0</v>
      </c>
      <c r="G757" s="94">
        <v>0</v>
      </c>
      <c r="H757" s="206">
        <v>0</v>
      </c>
      <c r="I757" s="206">
        <v>0</v>
      </c>
      <c r="J757" s="206">
        <v>0</v>
      </c>
      <c r="K757" s="206">
        <v>0</v>
      </c>
      <c r="L757" s="94">
        <v>0</v>
      </c>
      <c r="M757" s="94">
        <v>0</v>
      </c>
      <c r="N757" s="94">
        <f t="shared" si="122"/>
        <v>0</v>
      </c>
      <c r="O757" s="94">
        <f t="shared" si="123"/>
        <v>0</v>
      </c>
      <c r="P757" s="238"/>
      <c r="Q757" s="266"/>
      <c r="R757" s="267"/>
      <c r="S757" s="267"/>
      <c r="T757" s="285"/>
    </row>
    <row r="758" spans="2:20" ht="25.5" customHeight="1">
      <c r="B758" s="235" t="s">
        <v>1290</v>
      </c>
      <c r="C758" s="93" t="s">
        <v>1291</v>
      </c>
      <c r="D758" s="94">
        <v>0</v>
      </c>
      <c r="E758" s="94">
        <v>0</v>
      </c>
      <c r="F758" s="94">
        <v>0</v>
      </c>
      <c r="G758" s="94">
        <v>0</v>
      </c>
      <c r="H758" s="206">
        <v>0</v>
      </c>
      <c r="I758" s="206">
        <v>0</v>
      </c>
      <c r="J758" s="206">
        <v>0</v>
      </c>
      <c r="K758" s="206">
        <v>0</v>
      </c>
      <c r="L758" s="94">
        <v>0</v>
      </c>
      <c r="M758" s="94">
        <v>0</v>
      </c>
      <c r="N758" s="94">
        <f t="shared" si="122"/>
        <v>0</v>
      </c>
      <c r="O758" s="94">
        <f t="shared" si="123"/>
        <v>0</v>
      </c>
      <c r="P758" s="240"/>
      <c r="Q758" s="241"/>
      <c r="R758" s="242"/>
      <c r="S758" s="242"/>
      <c r="T758" s="243"/>
    </row>
    <row r="759" spans="2:21" ht="25.5" customHeight="1">
      <c r="B759" s="112" t="s">
        <v>122</v>
      </c>
      <c r="C759" s="268" t="s">
        <v>1292</v>
      </c>
      <c r="D759" s="269">
        <f>D760</f>
        <v>0</v>
      </c>
      <c r="E759" s="269">
        <f>E760</f>
        <v>0</v>
      </c>
      <c r="F759" s="269">
        <f>F760</f>
        <v>0</v>
      </c>
      <c r="G759" s="269">
        <f>G760</f>
        <v>0</v>
      </c>
      <c r="H759" s="207">
        <v>2915.3</v>
      </c>
      <c r="I759" s="207">
        <v>2915.3</v>
      </c>
      <c r="J759" s="269">
        <f>J760</f>
        <v>0</v>
      </c>
      <c r="K759" s="269">
        <f>K760</f>
        <v>0</v>
      </c>
      <c r="L759" s="269">
        <f>L760</f>
        <v>0</v>
      </c>
      <c r="M759" s="269">
        <f>M760</f>
        <v>0</v>
      </c>
      <c r="N759" s="270">
        <f aca="true" t="shared" si="124" ref="N759:O762">D759+F759+H759+J759+L759</f>
        <v>2915.3</v>
      </c>
      <c r="O759" s="270">
        <f t="shared" si="124"/>
        <v>2915.3</v>
      </c>
      <c r="P759" s="48" t="s">
        <v>1350</v>
      </c>
      <c r="Q759" s="48" t="s">
        <v>128</v>
      </c>
      <c r="R759" s="49">
        <v>0</v>
      </c>
      <c r="S759" s="49">
        <v>10</v>
      </c>
      <c r="T759" s="49">
        <v>10.4</v>
      </c>
      <c r="U759" s="292"/>
    </row>
    <row r="760" spans="2:20" ht="57.75" customHeight="1">
      <c r="B760" s="102" t="s">
        <v>26</v>
      </c>
      <c r="C760" s="102" t="s">
        <v>1293</v>
      </c>
      <c r="D760" s="94">
        <v>0</v>
      </c>
      <c r="E760" s="94">
        <v>0</v>
      </c>
      <c r="F760" s="94">
        <v>0</v>
      </c>
      <c r="G760" s="94">
        <v>0</v>
      </c>
      <c r="H760" s="206">
        <v>2915.3</v>
      </c>
      <c r="I760" s="206">
        <v>2915.3</v>
      </c>
      <c r="J760" s="94">
        <v>0</v>
      </c>
      <c r="K760" s="94">
        <v>0</v>
      </c>
      <c r="L760" s="94">
        <v>0</v>
      </c>
      <c r="M760" s="94">
        <v>0</v>
      </c>
      <c r="N760" s="94">
        <f t="shared" si="124"/>
        <v>2915.3</v>
      </c>
      <c r="O760" s="94">
        <f t="shared" si="124"/>
        <v>2915.3</v>
      </c>
      <c r="P760" s="111"/>
      <c r="Q760" s="48"/>
      <c r="R760" s="49"/>
      <c r="S760" s="49"/>
      <c r="T760" s="49"/>
    </row>
    <row r="761" spans="2:20" ht="53.25" customHeight="1">
      <c r="B761" s="271" t="s">
        <v>51</v>
      </c>
      <c r="C761" s="102" t="s">
        <v>1294</v>
      </c>
      <c r="D761" s="94">
        <v>0</v>
      </c>
      <c r="E761" s="94">
        <v>0</v>
      </c>
      <c r="F761" s="94">
        <v>0</v>
      </c>
      <c r="G761" s="94">
        <v>0</v>
      </c>
      <c r="H761" s="206">
        <v>2915.3</v>
      </c>
      <c r="I761" s="206">
        <v>2915.3</v>
      </c>
      <c r="J761" s="94">
        <v>0</v>
      </c>
      <c r="K761" s="94">
        <v>0</v>
      </c>
      <c r="L761" s="94">
        <v>0</v>
      </c>
      <c r="M761" s="94">
        <v>0</v>
      </c>
      <c r="N761" s="94">
        <f t="shared" si="124"/>
        <v>2915.3</v>
      </c>
      <c r="O761" s="94">
        <f t="shared" si="124"/>
        <v>2915.3</v>
      </c>
      <c r="P761" s="111"/>
      <c r="Q761" s="48"/>
      <c r="R761" s="49"/>
      <c r="S761" s="49"/>
      <c r="T761" s="49"/>
    </row>
    <row r="762" spans="2:20" ht="24" customHeight="1">
      <c r="B762" s="271" t="s">
        <v>53</v>
      </c>
      <c r="C762" s="102" t="s">
        <v>1295</v>
      </c>
      <c r="D762" s="94">
        <v>0</v>
      </c>
      <c r="E762" s="94">
        <v>0</v>
      </c>
      <c r="F762" s="94">
        <v>0</v>
      </c>
      <c r="G762" s="94">
        <v>0</v>
      </c>
      <c r="H762" s="206">
        <v>0</v>
      </c>
      <c r="I762" s="206">
        <v>0</v>
      </c>
      <c r="J762" s="94">
        <v>0</v>
      </c>
      <c r="K762" s="94">
        <v>0</v>
      </c>
      <c r="L762" s="94">
        <v>0</v>
      </c>
      <c r="M762" s="94">
        <v>0</v>
      </c>
      <c r="N762" s="94">
        <f t="shared" si="124"/>
        <v>0</v>
      </c>
      <c r="O762" s="94">
        <f t="shared" si="124"/>
        <v>0</v>
      </c>
      <c r="P762" s="111"/>
      <c r="Q762" s="48"/>
      <c r="R762" s="49"/>
      <c r="S762" s="49"/>
      <c r="T762" s="49"/>
    </row>
    <row r="763" spans="2:20" ht="57.75" customHeight="1">
      <c r="B763" s="431" t="s">
        <v>721</v>
      </c>
      <c r="C763" s="431"/>
      <c r="D763" s="109">
        <f>D723+D743+D759</f>
        <v>0</v>
      </c>
      <c r="E763" s="109">
        <f aca="true" t="shared" si="125" ref="E763:O763">E723+E743+E759</f>
        <v>0</v>
      </c>
      <c r="F763" s="109">
        <f t="shared" si="125"/>
        <v>0</v>
      </c>
      <c r="G763" s="109">
        <f t="shared" si="125"/>
        <v>0</v>
      </c>
      <c r="H763" s="109">
        <f t="shared" si="125"/>
        <v>3014.2000000000003</v>
      </c>
      <c r="I763" s="109">
        <f t="shared" si="125"/>
        <v>3014.2000000000003</v>
      </c>
      <c r="J763" s="109">
        <f t="shared" si="125"/>
        <v>809.5</v>
      </c>
      <c r="K763" s="109">
        <f t="shared" si="125"/>
        <v>777.6999999999999</v>
      </c>
      <c r="L763" s="109">
        <f t="shared" si="125"/>
        <v>0</v>
      </c>
      <c r="M763" s="109">
        <f t="shared" si="125"/>
        <v>0</v>
      </c>
      <c r="N763" s="109">
        <f t="shared" si="125"/>
        <v>3823.7000000000003</v>
      </c>
      <c r="O763" s="109">
        <f t="shared" si="125"/>
        <v>3791.9</v>
      </c>
      <c r="P763" s="14"/>
      <c r="Q763" s="14"/>
      <c r="R763" s="14"/>
      <c r="S763" s="14"/>
      <c r="T763" s="14"/>
    </row>
    <row r="764" spans="2:20" ht="25.5" customHeight="1">
      <c r="B764" s="307" t="s">
        <v>1439</v>
      </c>
      <c r="C764" s="548"/>
      <c r="D764" s="548"/>
      <c r="E764" s="548"/>
      <c r="F764" s="548"/>
      <c r="G764" s="548"/>
      <c r="H764" s="548"/>
      <c r="I764" s="548"/>
      <c r="J764" s="548"/>
      <c r="K764" s="548"/>
      <c r="L764" s="548"/>
      <c r="M764" s="548"/>
      <c r="N764" s="548"/>
      <c r="O764" s="548"/>
      <c r="P764" s="548"/>
      <c r="Q764" s="548"/>
      <c r="R764" s="548"/>
      <c r="S764" s="548"/>
      <c r="T764" s="549"/>
    </row>
    <row r="765" spans="2:20" ht="25.5" customHeight="1">
      <c r="B765" s="347" t="s">
        <v>1296</v>
      </c>
      <c r="C765" s="547"/>
      <c r="D765" s="547"/>
      <c r="E765" s="547"/>
      <c r="F765" s="547"/>
      <c r="G765" s="547"/>
      <c r="H765" s="547"/>
      <c r="I765" s="547"/>
      <c r="J765" s="547"/>
      <c r="K765" s="547"/>
      <c r="L765" s="547"/>
      <c r="M765" s="547"/>
      <c r="N765" s="547"/>
      <c r="O765" s="547"/>
      <c r="P765" s="547"/>
      <c r="Q765" s="547"/>
      <c r="R765" s="547"/>
      <c r="S765" s="547"/>
      <c r="T765" s="547"/>
    </row>
    <row r="766" spans="2:21" ht="65.25" customHeight="1">
      <c r="B766" s="37" t="s">
        <v>117</v>
      </c>
      <c r="C766" s="274" t="s">
        <v>1297</v>
      </c>
      <c r="D766" s="133">
        <f>D767+D768</f>
        <v>0</v>
      </c>
      <c r="E766" s="133">
        <f aca="true" t="shared" si="126" ref="E766:M766">E767+E768</f>
        <v>0</v>
      </c>
      <c r="F766" s="133">
        <f t="shared" si="126"/>
        <v>0</v>
      </c>
      <c r="G766" s="133">
        <f t="shared" si="126"/>
        <v>0</v>
      </c>
      <c r="H766" s="207">
        <v>383</v>
      </c>
      <c r="I766" s="207">
        <v>289.9</v>
      </c>
      <c r="J766" s="133">
        <f t="shared" si="126"/>
        <v>0</v>
      </c>
      <c r="K766" s="133">
        <f t="shared" si="126"/>
        <v>0</v>
      </c>
      <c r="L766" s="133">
        <f t="shared" si="126"/>
        <v>0</v>
      </c>
      <c r="M766" s="133">
        <f t="shared" si="126"/>
        <v>0</v>
      </c>
      <c r="N766" s="96">
        <f aca="true" t="shared" si="127" ref="N766:O773">D766+F766+H766+J766+L766</f>
        <v>383</v>
      </c>
      <c r="O766" s="96">
        <f t="shared" si="127"/>
        <v>289.9</v>
      </c>
      <c r="P766" s="48" t="s">
        <v>1351</v>
      </c>
      <c r="Q766" s="48" t="s">
        <v>128</v>
      </c>
      <c r="R766" s="49">
        <v>0</v>
      </c>
      <c r="S766" s="49">
        <v>45</v>
      </c>
      <c r="T766" s="49">
        <v>0</v>
      </c>
      <c r="U766" s="292"/>
    </row>
    <row r="767" spans="2:21" ht="81" customHeight="1">
      <c r="B767" s="102" t="s">
        <v>9</v>
      </c>
      <c r="C767" s="273" t="s">
        <v>1298</v>
      </c>
      <c r="D767" s="94">
        <v>0</v>
      </c>
      <c r="E767" s="94">
        <v>0</v>
      </c>
      <c r="F767" s="94">
        <v>0</v>
      </c>
      <c r="G767" s="94">
        <v>0</v>
      </c>
      <c r="H767" s="206">
        <v>383</v>
      </c>
      <c r="I767" s="206">
        <v>289.9</v>
      </c>
      <c r="J767" s="94">
        <v>0</v>
      </c>
      <c r="K767" s="94">
        <v>0</v>
      </c>
      <c r="L767" s="94">
        <v>0</v>
      </c>
      <c r="M767" s="94">
        <v>0</v>
      </c>
      <c r="N767" s="94">
        <f t="shared" si="127"/>
        <v>383</v>
      </c>
      <c r="O767" s="94">
        <f t="shared" si="127"/>
        <v>289.9</v>
      </c>
      <c r="P767" s="48" t="s">
        <v>1352</v>
      </c>
      <c r="Q767" s="48" t="s">
        <v>128</v>
      </c>
      <c r="R767" s="49">
        <v>60</v>
      </c>
      <c r="S767" s="49">
        <v>45</v>
      </c>
      <c r="T767" s="49">
        <v>58</v>
      </c>
      <c r="U767" s="292"/>
    </row>
    <row r="768" spans="2:21" ht="78.75" customHeight="1">
      <c r="B768" s="271" t="s">
        <v>188</v>
      </c>
      <c r="C768" s="273" t="s">
        <v>1299</v>
      </c>
      <c r="D768" s="94">
        <v>0</v>
      </c>
      <c r="E768" s="94">
        <v>0</v>
      </c>
      <c r="F768" s="94">
        <v>0</v>
      </c>
      <c r="G768" s="94">
        <v>0</v>
      </c>
      <c r="H768" s="206">
        <v>0</v>
      </c>
      <c r="I768" s="206">
        <v>0</v>
      </c>
      <c r="J768" s="94">
        <v>0</v>
      </c>
      <c r="K768" s="94">
        <v>0</v>
      </c>
      <c r="L768" s="94">
        <v>0</v>
      </c>
      <c r="M768" s="94">
        <v>0</v>
      </c>
      <c r="N768" s="94">
        <f t="shared" si="127"/>
        <v>0</v>
      </c>
      <c r="O768" s="94">
        <f t="shared" si="127"/>
        <v>0</v>
      </c>
      <c r="P768" s="48" t="s">
        <v>1353</v>
      </c>
      <c r="Q768" s="48" t="s">
        <v>128</v>
      </c>
      <c r="R768" s="49">
        <v>70</v>
      </c>
      <c r="S768" s="49">
        <v>85</v>
      </c>
      <c r="T768" s="49">
        <v>85.3</v>
      </c>
      <c r="U768" s="292"/>
    </row>
    <row r="769" spans="2:20" ht="58.5" customHeight="1">
      <c r="B769" s="271" t="s">
        <v>190</v>
      </c>
      <c r="C769" s="273" t="s">
        <v>1300</v>
      </c>
      <c r="D769" s="94">
        <v>0</v>
      </c>
      <c r="E769" s="94">
        <v>0</v>
      </c>
      <c r="F769" s="94">
        <v>0</v>
      </c>
      <c r="G769" s="94">
        <v>0</v>
      </c>
      <c r="H769" s="206">
        <v>0</v>
      </c>
      <c r="I769" s="206">
        <v>0</v>
      </c>
      <c r="J769" s="94">
        <v>0</v>
      </c>
      <c r="K769" s="94">
        <v>0</v>
      </c>
      <c r="L769" s="94">
        <v>0</v>
      </c>
      <c r="M769" s="94">
        <v>0</v>
      </c>
      <c r="N769" s="94">
        <f t="shared" si="127"/>
        <v>0</v>
      </c>
      <c r="O769" s="94">
        <f t="shared" si="127"/>
        <v>0</v>
      </c>
      <c r="P769" s="272"/>
      <c r="Q769" s="272"/>
      <c r="R769" s="272"/>
      <c r="S769" s="272"/>
      <c r="T769" s="272"/>
    </row>
    <row r="770" spans="2:20" ht="104.25" customHeight="1">
      <c r="B770" s="271" t="s">
        <v>192</v>
      </c>
      <c r="C770" s="273" t="s">
        <v>1301</v>
      </c>
      <c r="D770" s="94">
        <v>0</v>
      </c>
      <c r="E770" s="94">
        <v>0</v>
      </c>
      <c r="F770" s="94">
        <v>0</v>
      </c>
      <c r="G770" s="94">
        <v>0</v>
      </c>
      <c r="H770" s="206">
        <v>383</v>
      </c>
      <c r="I770" s="206">
        <v>289.9</v>
      </c>
      <c r="J770" s="94">
        <v>0</v>
      </c>
      <c r="K770" s="94">
        <v>0</v>
      </c>
      <c r="L770" s="94">
        <v>0</v>
      </c>
      <c r="M770" s="94">
        <v>0</v>
      </c>
      <c r="N770" s="94">
        <f t="shared" si="127"/>
        <v>383</v>
      </c>
      <c r="O770" s="94">
        <f t="shared" si="127"/>
        <v>289.9</v>
      </c>
      <c r="P770" s="272"/>
      <c r="Q770" s="272"/>
      <c r="R770" s="272"/>
      <c r="S770" s="272"/>
      <c r="T770" s="272"/>
    </row>
    <row r="771" spans="2:21" ht="52.5" customHeight="1">
      <c r="B771" s="37" t="s">
        <v>119</v>
      </c>
      <c r="C771" s="274" t="s">
        <v>1302</v>
      </c>
      <c r="D771" s="133">
        <f>D772+D773</f>
        <v>0</v>
      </c>
      <c r="E771" s="133">
        <f aca="true" t="shared" si="128" ref="E771:M771">E772+E773</f>
        <v>0</v>
      </c>
      <c r="F771" s="133">
        <f t="shared" si="128"/>
        <v>0</v>
      </c>
      <c r="G771" s="133">
        <f t="shared" si="128"/>
        <v>0</v>
      </c>
      <c r="H771" s="207">
        <v>0</v>
      </c>
      <c r="I771" s="207">
        <v>0</v>
      </c>
      <c r="J771" s="133">
        <f t="shared" si="128"/>
        <v>0</v>
      </c>
      <c r="K771" s="133">
        <f t="shared" si="128"/>
        <v>0</v>
      </c>
      <c r="L771" s="133">
        <f t="shared" si="128"/>
        <v>0</v>
      </c>
      <c r="M771" s="133">
        <f t="shared" si="128"/>
        <v>0</v>
      </c>
      <c r="N771" s="96">
        <f t="shared" si="127"/>
        <v>0</v>
      </c>
      <c r="O771" s="96">
        <f t="shared" si="127"/>
        <v>0</v>
      </c>
      <c r="P771" s="48" t="s">
        <v>1354</v>
      </c>
      <c r="Q771" s="48" t="s">
        <v>128</v>
      </c>
      <c r="R771" s="49">
        <v>0</v>
      </c>
      <c r="S771" s="49">
        <v>25</v>
      </c>
      <c r="T771" s="49">
        <v>0</v>
      </c>
      <c r="U771" s="245"/>
    </row>
    <row r="772" spans="2:20" ht="44.25" customHeight="1">
      <c r="B772" s="102" t="s">
        <v>11</v>
      </c>
      <c r="C772" s="222" t="s">
        <v>1303</v>
      </c>
      <c r="D772" s="94">
        <v>0</v>
      </c>
      <c r="E772" s="94">
        <v>0</v>
      </c>
      <c r="F772" s="94">
        <v>0</v>
      </c>
      <c r="G772" s="94">
        <v>0</v>
      </c>
      <c r="H772" s="206">
        <v>0</v>
      </c>
      <c r="I772" s="206">
        <v>0</v>
      </c>
      <c r="J772" s="94">
        <v>0</v>
      </c>
      <c r="K772" s="94">
        <v>0</v>
      </c>
      <c r="L772" s="94">
        <v>0</v>
      </c>
      <c r="M772" s="94">
        <v>0</v>
      </c>
      <c r="N772" s="94">
        <f t="shared" si="127"/>
        <v>0</v>
      </c>
      <c r="O772" s="94">
        <f t="shared" si="127"/>
        <v>0</v>
      </c>
      <c r="P772" s="272"/>
      <c r="Q772" s="272"/>
      <c r="R772" s="272"/>
      <c r="S772" s="272"/>
      <c r="T772" s="272"/>
    </row>
    <row r="773" spans="2:20" ht="23.25" customHeight="1">
      <c r="B773" s="271" t="s">
        <v>199</v>
      </c>
      <c r="C773" s="222" t="s">
        <v>1304</v>
      </c>
      <c r="D773" s="94">
        <v>0</v>
      </c>
      <c r="E773" s="94">
        <v>0</v>
      </c>
      <c r="F773" s="94">
        <v>0</v>
      </c>
      <c r="G773" s="94">
        <v>0</v>
      </c>
      <c r="H773" s="206">
        <v>0</v>
      </c>
      <c r="I773" s="206">
        <v>0</v>
      </c>
      <c r="J773" s="94">
        <v>0</v>
      </c>
      <c r="K773" s="94">
        <v>0</v>
      </c>
      <c r="L773" s="94">
        <v>0</v>
      </c>
      <c r="M773" s="94">
        <v>0</v>
      </c>
      <c r="N773" s="94">
        <f t="shared" si="127"/>
        <v>0</v>
      </c>
      <c r="O773" s="94">
        <f t="shared" si="127"/>
        <v>0</v>
      </c>
      <c r="P773" s="272"/>
      <c r="Q773" s="272"/>
      <c r="R773" s="272"/>
      <c r="S773" s="272"/>
      <c r="T773" s="272"/>
    </row>
    <row r="774" spans="2:20" ht="38.25" customHeight="1">
      <c r="B774" s="431" t="s">
        <v>730</v>
      </c>
      <c r="C774" s="431"/>
      <c r="D774" s="104">
        <f>D766+D771</f>
        <v>0</v>
      </c>
      <c r="E774" s="104">
        <f aca="true" t="shared" si="129" ref="E774:M774">E766+E771</f>
        <v>0</v>
      </c>
      <c r="F774" s="104">
        <f t="shared" si="129"/>
        <v>0</v>
      </c>
      <c r="G774" s="104">
        <f t="shared" si="129"/>
        <v>0</v>
      </c>
      <c r="H774" s="104">
        <f t="shared" si="129"/>
        <v>383</v>
      </c>
      <c r="I774" s="104">
        <f t="shared" si="129"/>
        <v>289.9</v>
      </c>
      <c r="J774" s="104">
        <f t="shared" si="129"/>
        <v>0</v>
      </c>
      <c r="K774" s="104">
        <f t="shared" si="129"/>
        <v>0</v>
      </c>
      <c r="L774" s="104">
        <f t="shared" si="129"/>
        <v>0</v>
      </c>
      <c r="M774" s="104">
        <f t="shared" si="129"/>
        <v>0</v>
      </c>
      <c r="N774" s="104">
        <f>N766+N771</f>
        <v>383</v>
      </c>
      <c r="O774" s="104">
        <f>O766+O771</f>
        <v>289.9</v>
      </c>
      <c r="P774" s="272"/>
      <c r="Q774" s="272"/>
      <c r="R774" s="272"/>
      <c r="S774" s="272"/>
      <c r="T774" s="272"/>
    </row>
    <row r="775" spans="2:20" ht="38.25" customHeight="1">
      <c r="B775" s="307" t="s">
        <v>1440</v>
      </c>
      <c r="C775" s="310"/>
      <c r="D775" s="310"/>
      <c r="E775" s="310"/>
      <c r="F775" s="310"/>
      <c r="G775" s="310"/>
      <c r="H775" s="310"/>
      <c r="I775" s="310"/>
      <c r="J775" s="310"/>
      <c r="K775" s="310"/>
      <c r="L775" s="310"/>
      <c r="M775" s="310"/>
      <c r="N775" s="310"/>
      <c r="O775" s="310"/>
      <c r="P775" s="310"/>
      <c r="Q775" s="310"/>
      <c r="R775" s="310"/>
      <c r="S775" s="310"/>
      <c r="T775" s="311"/>
    </row>
    <row r="776" spans="2:20" ht="38.25" customHeight="1">
      <c r="B776" s="307" t="s">
        <v>1305</v>
      </c>
      <c r="C776" s="310"/>
      <c r="D776" s="310"/>
      <c r="E776" s="310"/>
      <c r="F776" s="310"/>
      <c r="G776" s="310"/>
      <c r="H776" s="310"/>
      <c r="I776" s="310"/>
      <c r="J776" s="310"/>
      <c r="K776" s="310"/>
      <c r="L776" s="310"/>
      <c r="M776" s="310"/>
      <c r="N776" s="310"/>
      <c r="O776" s="310"/>
      <c r="P776" s="310"/>
      <c r="Q776" s="310"/>
      <c r="R776" s="310"/>
      <c r="S776" s="310"/>
      <c r="T776" s="311"/>
    </row>
    <row r="777" spans="2:21" ht="49.5" customHeight="1">
      <c r="B777" s="37" t="s">
        <v>117</v>
      </c>
      <c r="C777" s="67" t="s">
        <v>1306</v>
      </c>
      <c r="D777" s="133">
        <f>D778+D779</f>
        <v>0</v>
      </c>
      <c r="E777" s="133">
        <f>E778+E779</f>
        <v>0</v>
      </c>
      <c r="F777" s="207">
        <v>320</v>
      </c>
      <c r="G777" s="207">
        <v>277.2</v>
      </c>
      <c r="H777" s="207">
        <v>87</v>
      </c>
      <c r="I777" s="207">
        <v>84.7</v>
      </c>
      <c r="J777" s="207">
        <v>589</v>
      </c>
      <c r="K777" s="207">
        <v>466</v>
      </c>
      <c r="L777" s="133">
        <f>L778+L779</f>
        <v>0</v>
      </c>
      <c r="M777" s="133">
        <f>M778+M779</f>
        <v>0</v>
      </c>
      <c r="N777" s="96">
        <f aca="true" t="shared" si="130" ref="N777:N787">D777+F777+H777+J777+L777</f>
        <v>996</v>
      </c>
      <c r="O777" s="96">
        <f aca="true" t="shared" si="131" ref="O777:O787">E777+G777+I777+K777+M777</f>
        <v>827.9</v>
      </c>
      <c r="P777" s="48" t="s">
        <v>1355</v>
      </c>
      <c r="Q777" s="48" t="s">
        <v>128</v>
      </c>
      <c r="R777" s="49">
        <v>100</v>
      </c>
      <c r="S777" s="49">
        <v>35</v>
      </c>
      <c r="T777" s="49">
        <v>28.6</v>
      </c>
      <c r="U777" s="292"/>
    </row>
    <row r="778" spans="2:21" ht="65.25" customHeight="1">
      <c r="B778" s="102" t="s">
        <v>9</v>
      </c>
      <c r="C778" s="222" t="s">
        <v>1307</v>
      </c>
      <c r="D778" s="94">
        <v>0</v>
      </c>
      <c r="E778" s="94">
        <v>0</v>
      </c>
      <c r="F778" s="206">
        <v>0</v>
      </c>
      <c r="G778" s="206">
        <v>0</v>
      </c>
      <c r="H778" s="206">
        <v>0</v>
      </c>
      <c r="I778" s="206">
        <v>0</v>
      </c>
      <c r="J778" s="206">
        <v>0</v>
      </c>
      <c r="K778" s="206">
        <v>0</v>
      </c>
      <c r="L778" s="94">
        <v>0</v>
      </c>
      <c r="M778" s="94">
        <v>0</v>
      </c>
      <c r="N778" s="94">
        <f t="shared" si="130"/>
        <v>0</v>
      </c>
      <c r="O778" s="94">
        <f t="shared" si="131"/>
        <v>0</v>
      </c>
      <c r="P778" s="48" t="s">
        <v>1356</v>
      </c>
      <c r="Q778" s="48" t="s">
        <v>128</v>
      </c>
      <c r="R778" s="49">
        <v>100</v>
      </c>
      <c r="S778" s="49">
        <v>5</v>
      </c>
      <c r="T778" s="49">
        <v>0</v>
      </c>
      <c r="U778" s="292"/>
    </row>
    <row r="779" spans="2:20" ht="60.75" customHeight="1">
      <c r="B779" s="271" t="s">
        <v>188</v>
      </c>
      <c r="C779" s="222" t="s">
        <v>1308</v>
      </c>
      <c r="D779" s="94">
        <v>0</v>
      </c>
      <c r="E779" s="94">
        <v>0</v>
      </c>
      <c r="F779" s="206">
        <v>0</v>
      </c>
      <c r="G779" s="206">
        <v>0</v>
      </c>
      <c r="H779" s="206">
        <v>0</v>
      </c>
      <c r="I779" s="206">
        <v>0</v>
      </c>
      <c r="J779" s="206">
        <v>0</v>
      </c>
      <c r="K779" s="206">
        <v>0</v>
      </c>
      <c r="L779" s="94">
        <v>0</v>
      </c>
      <c r="M779" s="94">
        <v>0</v>
      </c>
      <c r="N779" s="94">
        <f t="shared" si="130"/>
        <v>0</v>
      </c>
      <c r="O779" s="94">
        <f t="shared" si="131"/>
        <v>0</v>
      </c>
      <c r="P779" s="272"/>
      <c r="Q779" s="272"/>
      <c r="R779" s="272"/>
      <c r="S779" s="272"/>
      <c r="T779" s="272"/>
    </row>
    <row r="780" spans="2:20" ht="36.75" customHeight="1">
      <c r="B780" s="102" t="s">
        <v>37</v>
      </c>
      <c r="C780" s="222" t="s">
        <v>1309</v>
      </c>
      <c r="D780" s="94">
        <v>0</v>
      </c>
      <c r="E780" s="94">
        <v>0</v>
      </c>
      <c r="F780" s="206">
        <v>0</v>
      </c>
      <c r="G780" s="206">
        <v>0</v>
      </c>
      <c r="H780" s="206">
        <v>0</v>
      </c>
      <c r="I780" s="206">
        <v>0</v>
      </c>
      <c r="J780" s="206">
        <v>589</v>
      </c>
      <c r="K780" s="206">
        <v>466</v>
      </c>
      <c r="L780" s="94">
        <v>0</v>
      </c>
      <c r="M780" s="94">
        <v>0</v>
      </c>
      <c r="N780" s="94">
        <f t="shared" si="130"/>
        <v>589</v>
      </c>
      <c r="O780" s="94">
        <f t="shared" si="131"/>
        <v>466</v>
      </c>
      <c r="P780" s="272"/>
      <c r="Q780" s="272"/>
      <c r="R780" s="272"/>
      <c r="S780" s="272"/>
      <c r="T780" s="272"/>
    </row>
    <row r="781" spans="2:20" ht="36" customHeight="1">
      <c r="B781" s="102" t="s">
        <v>39</v>
      </c>
      <c r="C781" s="222" t="s">
        <v>1310</v>
      </c>
      <c r="D781" s="94">
        <v>0</v>
      </c>
      <c r="E781" s="94">
        <v>0</v>
      </c>
      <c r="F781" s="206">
        <v>0</v>
      </c>
      <c r="G781" s="206">
        <v>0</v>
      </c>
      <c r="H781" s="206">
        <v>0</v>
      </c>
      <c r="I781" s="206">
        <v>0</v>
      </c>
      <c r="J781" s="206">
        <v>0</v>
      </c>
      <c r="K781" s="206">
        <v>0</v>
      </c>
      <c r="L781" s="94">
        <v>0</v>
      </c>
      <c r="M781" s="94">
        <v>0</v>
      </c>
      <c r="N781" s="94">
        <f t="shared" si="130"/>
        <v>0</v>
      </c>
      <c r="O781" s="94">
        <f t="shared" si="131"/>
        <v>0</v>
      </c>
      <c r="P781" s="272"/>
      <c r="Q781" s="272"/>
      <c r="R781" s="272"/>
      <c r="S781" s="272"/>
      <c r="T781" s="272"/>
    </row>
    <row r="782" spans="2:20" ht="30" customHeight="1">
      <c r="B782" s="102" t="s">
        <v>179</v>
      </c>
      <c r="C782" s="222" t="s">
        <v>1311</v>
      </c>
      <c r="D782" s="94">
        <v>0</v>
      </c>
      <c r="E782" s="94">
        <v>0</v>
      </c>
      <c r="F782" s="206">
        <v>0</v>
      </c>
      <c r="G782" s="206">
        <v>0</v>
      </c>
      <c r="H782" s="206">
        <v>0</v>
      </c>
      <c r="I782" s="206">
        <v>0</v>
      </c>
      <c r="J782" s="206">
        <v>0</v>
      </c>
      <c r="K782" s="206">
        <v>0</v>
      </c>
      <c r="L782" s="94">
        <v>0</v>
      </c>
      <c r="M782" s="94">
        <v>0</v>
      </c>
      <c r="N782" s="94">
        <f t="shared" si="130"/>
        <v>0</v>
      </c>
      <c r="O782" s="94">
        <f t="shared" si="131"/>
        <v>0</v>
      </c>
      <c r="P782" s="272"/>
      <c r="Q782" s="272"/>
      <c r="R782" s="272"/>
      <c r="S782" s="272"/>
      <c r="T782" s="272"/>
    </row>
    <row r="783" spans="2:20" ht="54.75" customHeight="1">
      <c r="B783" s="102" t="s">
        <v>181</v>
      </c>
      <c r="C783" s="222" t="s">
        <v>1312</v>
      </c>
      <c r="D783" s="94">
        <v>0</v>
      </c>
      <c r="E783" s="94">
        <v>0</v>
      </c>
      <c r="F783" s="206">
        <v>0</v>
      </c>
      <c r="G783" s="206">
        <v>0</v>
      </c>
      <c r="H783" s="206">
        <v>0</v>
      </c>
      <c r="I783" s="206">
        <v>0</v>
      </c>
      <c r="J783" s="206">
        <v>0</v>
      </c>
      <c r="K783" s="206">
        <v>0</v>
      </c>
      <c r="L783" s="94">
        <v>0</v>
      </c>
      <c r="M783" s="94">
        <v>0</v>
      </c>
      <c r="N783" s="94">
        <f t="shared" si="130"/>
        <v>0</v>
      </c>
      <c r="O783" s="94">
        <f t="shared" si="131"/>
        <v>0</v>
      </c>
      <c r="P783" s="272"/>
      <c r="Q783" s="272"/>
      <c r="R783" s="272"/>
      <c r="S783" s="272"/>
      <c r="T783" s="272"/>
    </row>
    <row r="784" spans="2:20" ht="51" customHeight="1">
      <c r="B784" s="102" t="s">
        <v>183</v>
      </c>
      <c r="C784" s="222" t="s">
        <v>1313</v>
      </c>
      <c r="D784" s="94">
        <v>0</v>
      </c>
      <c r="E784" s="94">
        <v>0</v>
      </c>
      <c r="F784" s="206">
        <v>320</v>
      </c>
      <c r="G784" s="206">
        <v>277.2</v>
      </c>
      <c r="H784" s="206">
        <v>87</v>
      </c>
      <c r="I784" s="206">
        <v>84.7</v>
      </c>
      <c r="J784" s="206">
        <v>0</v>
      </c>
      <c r="K784" s="206">
        <v>0</v>
      </c>
      <c r="L784" s="94">
        <v>0</v>
      </c>
      <c r="M784" s="94">
        <v>0</v>
      </c>
      <c r="N784" s="94">
        <f t="shared" si="130"/>
        <v>407</v>
      </c>
      <c r="O784" s="94">
        <f t="shared" si="131"/>
        <v>361.9</v>
      </c>
      <c r="P784" s="272"/>
      <c r="Q784" s="272"/>
      <c r="R784" s="272"/>
      <c r="S784" s="272"/>
      <c r="T784" s="272"/>
    </row>
    <row r="785" spans="2:21" ht="87.75" customHeight="1">
      <c r="B785" s="37" t="s">
        <v>119</v>
      </c>
      <c r="C785" s="67" t="s">
        <v>1314</v>
      </c>
      <c r="D785" s="96">
        <v>0</v>
      </c>
      <c r="E785" s="96">
        <v>0</v>
      </c>
      <c r="F785" s="207">
        <v>0</v>
      </c>
      <c r="G785" s="207">
        <v>0</v>
      </c>
      <c r="H785" s="207">
        <v>0</v>
      </c>
      <c r="I785" s="207">
        <v>0</v>
      </c>
      <c r="J785" s="207">
        <v>0</v>
      </c>
      <c r="K785" s="207">
        <v>0</v>
      </c>
      <c r="L785" s="96">
        <v>0</v>
      </c>
      <c r="M785" s="96">
        <v>0</v>
      </c>
      <c r="N785" s="96">
        <f t="shared" si="130"/>
        <v>0</v>
      </c>
      <c r="O785" s="96">
        <f t="shared" si="131"/>
        <v>0</v>
      </c>
      <c r="P785" s="48" t="s">
        <v>1357</v>
      </c>
      <c r="Q785" s="48" t="s">
        <v>128</v>
      </c>
      <c r="R785" s="49">
        <v>0</v>
      </c>
      <c r="S785" s="49">
        <v>32</v>
      </c>
      <c r="T785" s="49">
        <v>22</v>
      </c>
      <c r="U785" s="292"/>
    </row>
    <row r="786" spans="2:20" ht="81.75" customHeight="1">
      <c r="B786" s="102" t="s">
        <v>11</v>
      </c>
      <c r="C786" s="222" t="s">
        <v>1315</v>
      </c>
      <c r="D786" s="94">
        <v>0</v>
      </c>
      <c r="E786" s="94">
        <v>0</v>
      </c>
      <c r="F786" s="206">
        <v>0</v>
      </c>
      <c r="G786" s="206">
        <v>0</v>
      </c>
      <c r="H786" s="206">
        <v>0</v>
      </c>
      <c r="I786" s="206">
        <v>0</v>
      </c>
      <c r="J786" s="206">
        <v>0</v>
      </c>
      <c r="K786" s="206">
        <v>0</v>
      </c>
      <c r="L786" s="94">
        <v>0</v>
      </c>
      <c r="M786" s="94">
        <v>0</v>
      </c>
      <c r="N786" s="94">
        <f t="shared" si="130"/>
        <v>0</v>
      </c>
      <c r="O786" s="94">
        <f t="shared" si="131"/>
        <v>0</v>
      </c>
      <c r="P786" s="272"/>
      <c r="Q786" s="272"/>
      <c r="R786" s="272"/>
      <c r="S786" s="272"/>
      <c r="T786" s="272"/>
    </row>
    <row r="787" spans="2:20" ht="30" customHeight="1">
      <c r="B787" s="271" t="s">
        <v>199</v>
      </c>
      <c r="C787" s="222" t="s">
        <v>1316</v>
      </c>
      <c r="D787" s="94">
        <v>0</v>
      </c>
      <c r="E787" s="94">
        <v>0</v>
      </c>
      <c r="F787" s="206">
        <v>0</v>
      </c>
      <c r="G787" s="206">
        <v>0</v>
      </c>
      <c r="H787" s="206">
        <v>0</v>
      </c>
      <c r="I787" s="206">
        <v>0</v>
      </c>
      <c r="J787" s="206">
        <v>0</v>
      </c>
      <c r="K787" s="206">
        <v>0</v>
      </c>
      <c r="L787" s="94">
        <v>0</v>
      </c>
      <c r="M787" s="94">
        <v>0</v>
      </c>
      <c r="N787" s="94">
        <f t="shared" si="130"/>
        <v>0</v>
      </c>
      <c r="O787" s="94">
        <f t="shared" si="131"/>
        <v>0</v>
      </c>
      <c r="P787" s="272"/>
      <c r="Q787" s="272"/>
      <c r="R787" s="272"/>
      <c r="S787" s="272"/>
      <c r="T787" s="272"/>
    </row>
    <row r="788" spans="2:20" ht="30" customHeight="1">
      <c r="B788" s="431" t="s">
        <v>533</v>
      </c>
      <c r="C788" s="431"/>
      <c r="D788" s="104">
        <f>D777+D785</f>
        <v>0</v>
      </c>
      <c r="E788" s="104">
        <f aca="true" t="shared" si="132" ref="E788:M788">E777+E785</f>
        <v>0</v>
      </c>
      <c r="F788" s="104">
        <f t="shared" si="132"/>
        <v>320</v>
      </c>
      <c r="G788" s="104">
        <f t="shared" si="132"/>
        <v>277.2</v>
      </c>
      <c r="H788" s="104">
        <f t="shared" si="132"/>
        <v>87</v>
      </c>
      <c r="I788" s="104">
        <f t="shared" si="132"/>
        <v>84.7</v>
      </c>
      <c r="J788" s="104">
        <f t="shared" si="132"/>
        <v>589</v>
      </c>
      <c r="K788" s="104">
        <f t="shared" si="132"/>
        <v>466</v>
      </c>
      <c r="L788" s="104">
        <f t="shared" si="132"/>
        <v>0</v>
      </c>
      <c r="M788" s="104">
        <f t="shared" si="132"/>
        <v>0</v>
      </c>
      <c r="N788" s="104">
        <f>N777+N785</f>
        <v>996</v>
      </c>
      <c r="O788" s="104">
        <f>O777+O785</f>
        <v>827.9</v>
      </c>
      <c r="P788" s="272"/>
      <c r="Q788" s="272"/>
      <c r="R788" s="272"/>
      <c r="S788" s="272"/>
      <c r="T788" s="272"/>
    </row>
    <row r="789" spans="2:20" ht="30" customHeight="1">
      <c r="B789" s="307" t="s">
        <v>1441</v>
      </c>
      <c r="C789" s="310"/>
      <c r="D789" s="310"/>
      <c r="E789" s="310"/>
      <c r="F789" s="310"/>
      <c r="G789" s="310"/>
      <c r="H789" s="310"/>
      <c r="I789" s="310"/>
      <c r="J789" s="310"/>
      <c r="K789" s="310"/>
      <c r="L789" s="310"/>
      <c r="M789" s="310"/>
      <c r="N789" s="310"/>
      <c r="O789" s="310"/>
      <c r="P789" s="310"/>
      <c r="Q789" s="310"/>
      <c r="R789" s="310"/>
      <c r="S789" s="310"/>
      <c r="T789" s="311"/>
    </row>
    <row r="790" spans="2:20" ht="30" customHeight="1">
      <c r="B790" s="307" t="s">
        <v>1317</v>
      </c>
      <c r="C790" s="310"/>
      <c r="D790" s="310"/>
      <c r="E790" s="310"/>
      <c r="F790" s="310"/>
      <c r="G790" s="310"/>
      <c r="H790" s="310"/>
      <c r="I790" s="310"/>
      <c r="J790" s="310"/>
      <c r="K790" s="310"/>
      <c r="L790" s="310"/>
      <c r="M790" s="310"/>
      <c r="N790" s="310"/>
      <c r="O790" s="310"/>
      <c r="P790" s="310"/>
      <c r="Q790" s="310"/>
      <c r="R790" s="310"/>
      <c r="S790" s="310"/>
      <c r="T790" s="311"/>
    </row>
    <row r="791" spans="2:21" ht="30" customHeight="1">
      <c r="B791" s="37" t="s">
        <v>117</v>
      </c>
      <c r="C791" s="67" t="s">
        <v>1318</v>
      </c>
      <c r="D791" s="96">
        <v>0</v>
      </c>
      <c r="E791" s="96">
        <v>0</v>
      </c>
      <c r="F791" s="96">
        <v>0</v>
      </c>
      <c r="G791" s="96">
        <v>0</v>
      </c>
      <c r="H791" s="207">
        <v>439.5</v>
      </c>
      <c r="I791" s="207">
        <v>439.5</v>
      </c>
      <c r="J791" s="207">
        <v>8</v>
      </c>
      <c r="K791" s="207">
        <v>8</v>
      </c>
      <c r="L791" s="96">
        <v>0</v>
      </c>
      <c r="M791" s="96">
        <v>0</v>
      </c>
      <c r="N791" s="96">
        <f aca="true" t="shared" si="133" ref="N791:O798">D791+F791+H791+J791+L791</f>
        <v>447.5</v>
      </c>
      <c r="O791" s="96">
        <f t="shared" si="133"/>
        <v>447.5</v>
      </c>
      <c r="P791" s="48" t="s">
        <v>1358</v>
      </c>
      <c r="Q791" s="48" t="s">
        <v>128</v>
      </c>
      <c r="R791" s="49">
        <v>30</v>
      </c>
      <c r="S791" s="49">
        <v>34</v>
      </c>
      <c r="T791" s="49">
        <v>34</v>
      </c>
      <c r="U791" s="292"/>
    </row>
    <row r="792" spans="2:21" ht="63" customHeight="1">
      <c r="B792" s="102" t="s">
        <v>9</v>
      </c>
      <c r="C792" s="222" t="s">
        <v>1319</v>
      </c>
      <c r="D792" s="94">
        <v>0</v>
      </c>
      <c r="E792" s="94">
        <v>0</v>
      </c>
      <c r="F792" s="94">
        <v>0</v>
      </c>
      <c r="G792" s="94">
        <v>0</v>
      </c>
      <c r="H792" s="206">
        <v>439.5</v>
      </c>
      <c r="I792" s="206">
        <v>439.5</v>
      </c>
      <c r="J792" s="206">
        <v>0</v>
      </c>
      <c r="K792" s="206">
        <v>0</v>
      </c>
      <c r="L792" s="94">
        <v>0</v>
      </c>
      <c r="M792" s="94">
        <v>0</v>
      </c>
      <c r="N792" s="94">
        <f t="shared" si="133"/>
        <v>439.5</v>
      </c>
      <c r="O792" s="94">
        <f t="shared" si="133"/>
        <v>439.5</v>
      </c>
      <c r="P792" s="48" t="s">
        <v>1359</v>
      </c>
      <c r="Q792" s="48" t="s">
        <v>128</v>
      </c>
      <c r="R792" s="49">
        <v>43</v>
      </c>
      <c r="S792" s="49">
        <v>58</v>
      </c>
      <c r="T792" s="49">
        <v>43</v>
      </c>
      <c r="U792" s="292"/>
    </row>
    <row r="793" spans="2:20" ht="42" customHeight="1">
      <c r="B793" s="102" t="s">
        <v>188</v>
      </c>
      <c r="C793" s="222" t="s">
        <v>1320</v>
      </c>
      <c r="D793" s="94">
        <v>0</v>
      </c>
      <c r="E793" s="94">
        <v>0</v>
      </c>
      <c r="F793" s="94">
        <v>0</v>
      </c>
      <c r="G793" s="94">
        <v>0</v>
      </c>
      <c r="H793" s="206">
        <v>439.5</v>
      </c>
      <c r="I793" s="206">
        <v>439.5</v>
      </c>
      <c r="J793" s="206">
        <v>0</v>
      </c>
      <c r="K793" s="206">
        <v>0</v>
      </c>
      <c r="L793" s="94">
        <v>0</v>
      </c>
      <c r="M793" s="94">
        <v>0</v>
      </c>
      <c r="N793" s="94">
        <f t="shared" si="133"/>
        <v>439.5</v>
      </c>
      <c r="O793" s="94">
        <f t="shared" si="133"/>
        <v>439.5</v>
      </c>
      <c r="P793" s="272"/>
      <c r="Q793" s="272"/>
      <c r="R793" s="272"/>
      <c r="S793" s="272"/>
      <c r="T793" s="272"/>
    </row>
    <row r="794" spans="2:20" ht="30" customHeight="1">
      <c r="B794" s="102" t="s">
        <v>37</v>
      </c>
      <c r="C794" s="222" t="s">
        <v>1321</v>
      </c>
      <c r="D794" s="94">
        <v>0</v>
      </c>
      <c r="E794" s="94">
        <v>0</v>
      </c>
      <c r="F794" s="94">
        <v>0</v>
      </c>
      <c r="G794" s="94">
        <v>0</v>
      </c>
      <c r="H794" s="206">
        <v>0</v>
      </c>
      <c r="I794" s="206">
        <v>0</v>
      </c>
      <c r="J794" s="206">
        <v>8</v>
      </c>
      <c r="K794" s="206">
        <v>8</v>
      </c>
      <c r="L794" s="94">
        <v>0</v>
      </c>
      <c r="M794" s="94">
        <v>0</v>
      </c>
      <c r="N794" s="94">
        <f t="shared" si="133"/>
        <v>8</v>
      </c>
      <c r="O794" s="94">
        <f t="shared" si="133"/>
        <v>8</v>
      </c>
      <c r="P794" s="272"/>
      <c r="Q794" s="272"/>
      <c r="R794" s="272"/>
      <c r="S794" s="272"/>
      <c r="T794" s="272"/>
    </row>
    <row r="795" spans="2:20" ht="57.75" customHeight="1">
      <c r="B795" s="271" t="s">
        <v>651</v>
      </c>
      <c r="C795" s="222" t="s">
        <v>1322</v>
      </c>
      <c r="D795" s="94">
        <v>0</v>
      </c>
      <c r="E795" s="94">
        <v>0</v>
      </c>
      <c r="F795" s="94">
        <v>0</v>
      </c>
      <c r="G795" s="94">
        <v>0</v>
      </c>
      <c r="H795" s="206">
        <v>0</v>
      </c>
      <c r="I795" s="206">
        <v>0</v>
      </c>
      <c r="J795" s="206">
        <v>8</v>
      </c>
      <c r="K795" s="206">
        <v>8</v>
      </c>
      <c r="L795" s="94">
        <v>0</v>
      </c>
      <c r="M795" s="94">
        <v>0</v>
      </c>
      <c r="N795" s="94">
        <f t="shared" si="133"/>
        <v>8</v>
      </c>
      <c r="O795" s="94">
        <f t="shared" si="133"/>
        <v>8</v>
      </c>
      <c r="P795" s="272"/>
      <c r="Q795" s="272"/>
      <c r="R795" s="272"/>
      <c r="S795" s="272"/>
      <c r="T795" s="272"/>
    </row>
    <row r="796" spans="2:20" ht="37.5" customHeight="1">
      <c r="B796" s="271" t="s">
        <v>1215</v>
      </c>
      <c r="C796" s="222" t="s">
        <v>1323</v>
      </c>
      <c r="D796" s="94">
        <v>0</v>
      </c>
      <c r="E796" s="94">
        <v>0</v>
      </c>
      <c r="F796" s="94">
        <v>0</v>
      </c>
      <c r="G796" s="94">
        <v>0</v>
      </c>
      <c r="H796" s="206">
        <v>0</v>
      </c>
      <c r="I796" s="206">
        <v>0</v>
      </c>
      <c r="J796" s="206">
        <v>0</v>
      </c>
      <c r="K796" s="206">
        <v>0</v>
      </c>
      <c r="L796" s="94">
        <v>0</v>
      </c>
      <c r="M796" s="94">
        <v>0</v>
      </c>
      <c r="N796" s="94">
        <f t="shared" si="133"/>
        <v>0</v>
      </c>
      <c r="O796" s="94">
        <f t="shared" si="133"/>
        <v>0</v>
      </c>
      <c r="P796" s="272"/>
      <c r="Q796" s="272"/>
      <c r="R796" s="272"/>
      <c r="S796" s="272"/>
      <c r="T796" s="272"/>
    </row>
    <row r="797" spans="2:20" ht="37.5" customHeight="1">
      <c r="B797" s="271" t="s">
        <v>1260</v>
      </c>
      <c r="C797" s="222" t="s">
        <v>1324</v>
      </c>
      <c r="D797" s="94">
        <v>0</v>
      </c>
      <c r="E797" s="94">
        <v>0</v>
      </c>
      <c r="F797" s="94">
        <v>0</v>
      </c>
      <c r="G797" s="94">
        <v>0</v>
      </c>
      <c r="H797" s="206">
        <v>0</v>
      </c>
      <c r="I797" s="206">
        <v>0</v>
      </c>
      <c r="J797" s="206">
        <v>0</v>
      </c>
      <c r="K797" s="206">
        <v>0</v>
      </c>
      <c r="L797" s="94">
        <v>0</v>
      </c>
      <c r="M797" s="94">
        <v>0</v>
      </c>
      <c r="N797" s="94">
        <f t="shared" si="133"/>
        <v>0</v>
      </c>
      <c r="O797" s="94">
        <f t="shared" si="133"/>
        <v>0</v>
      </c>
      <c r="P797" s="272"/>
      <c r="Q797" s="272"/>
      <c r="R797" s="272"/>
      <c r="S797" s="272"/>
      <c r="T797" s="272"/>
    </row>
    <row r="798" spans="2:20" ht="30" customHeight="1">
      <c r="B798" s="271" t="s">
        <v>1262</v>
      </c>
      <c r="C798" s="222" t="s">
        <v>1325</v>
      </c>
      <c r="D798" s="94">
        <v>0</v>
      </c>
      <c r="E798" s="94">
        <v>0</v>
      </c>
      <c r="F798" s="94">
        <v>0</v>
      </c>
      <c r="G798" s="94">
        <v>0</v>
      </c>
      <c r="H798" s="206">
        <v>0</v>
      </c>
      <c r="I798" s="206">
        <v>0</v>
      </c>
      <c r="J798" s="206">
        <v>0</v>
      </c>
      <c r="K798" s="206">
        <v>0</v>
      </c>
      <c r="L798" s="94">
        <v>0</v>
      </c>
      <c r="M798" s="94">
        <v>0</v>
      </c>
      <c r="N798" s="94">
        <f t="shared" si="133"/>
        <v>0</v>
      </c>
      <c r="O798" s="94">
        <f t="shared" si="133"/>
        <v>0</v>
      </c>
      <c r="P798" s="272"/>
      <c r="Q798" s="272"/>
      <c r="R798" s="272"/>
      <c r="S798" s="272"/>
      <c r="T798" s="272"/>
    </row>
    <row r="799" spans="2:20" ht="37.5" customHeight="1">
      <c r="B799" s="431" t="s">
        <v>536</v>
      </c>
      <c r="C799" s="431"/>
      <c r="D799" s="104">
        <f>D791</f>
        <v>0</v>
      </c>
      <c r="E799" s="104">
        <f aca="true" t="shared" si="134" ref="E799:M799">E791</f>
        <v>0</v>
      </c>
      <c r="F799" s="104">
        <f t="shared" si="134"/>
        <v>0</v>
      </c>
      <c r="G799" s="104">
        <f t="shared" si="134"/>
        <v>0</v>
      </c>
      <c r="H799" s="104">
        <f t="shared" si="134"/>
        <v>439.5</v>
      </c>
      <c r="I799" s="104">
        <f t="shared" si="134"/>
        <v>439.5</v>
      </c>
      <c r="J799" s="104">
        <f t="shared" si="134"/>
        <v>8</v>
      </c>
      <c r="K799" s="104">
        <f t="shared" si="134"/>
        <v>8</v>
      </c>
      <c r="L799" s="104">
        <f t="shared" si="134"/>
        <v>0</v>
      </c>
      <c r="M799" s="104">
        <f t="shared" si="134"/>
        <v>0</v>
      </c>
      <c r="N799" s="104">
        <f>N791</f>
        <v>447.5</v>
      </c>
      <c r="O799" s="104">
        <f>O791</f>
        <v>447.5</v>
      </c>
      <c r="P799" s="272"/>
      <c r="Q799" s="272"/>
      <c r="R799" s="272"/>
      <c r="S799" s="272"/>
      <c r="T799" s="272"/>
    </row>
    <row r="800" spans="2:20" ht="30" customHeight="1">
      <c r="B800" s="307" t="s">
        <v>1442</v>
      </c>
      <c r="C800" s="310"/>
      <c r="D800" s="310"/>
      <c r="E800" s="310"/>
      <c r="F800" s="310"/>
      <c r="G800" s="310"/>
      <c r="H800" s="310"/>
      <c r="I800" s="310"/>
      <c r="J800" s="310"/>
      <c r="K800" s="310"/>
      <c r="L800" s="310"/>
      <c r="M800" s="310"/>
      <c r="N800" s="310"/>
      <c r="O800" s="310"/>
      <c r="P800" s="310"/>
      <c r="Q800" s="310"/>
      <c r="R800" s="310"/>
      <c r="S800" s="310"/>
      <c r="T800" s="311"/>
    </row>
    <row r="801" spans="2:20" ht="25.5" customHeight="1">
      <c r="B801" s="529" t="s">
        <v>104</v>
      </c>
      <c r="C801" s="546"/>
      <c r="D801" s="155">
        <f>D720+D763+D774+D788+D799</f>
        <v>0</v>
      </c>
      <c r="E801" s="155">
        <f aca="true" t="shared" si="135" ref="E801:O801">E720+E763+E774+E788+E799</f>
        <v>0</v>
      </c>
      <c r="F801" s="155">
        <f t="shared" si="135"/>
        <v>320</v>
      </c>
      <c r="G801" s="155">
        <f t="shared" si="135"/>
        <v>277.2</v>
      </c>
      <c r="H801" s="155">
        <f t="shared" si="135"/>
        <v>4270.42</v>
      </c>
      <c r="I801" s="155">
        <f t="shared" si="135"/>
        <v>4175.02</v>
      </c>
      <c r="J801" s="155">
        <f t="shared" si="135"/>
        <v>1406.5</v>
      </c>
      <c r="K801" s="155">
        <f t="shared" si="135"/>
        <v>1251.6999999999998</v>
      </c>
      <c r="L801" s="155">
        <f t="shared" si="135"/>
        <v>0</v>
      </c>
      <c r="M801" s="155">
        <f t="shared" si="135"/>
        <v>0</v>
      </c>
      <c r="N801" s="155">
        <f t="shared" si="135"/>
        <v>5996.92</v>
      </c>
      <c r="O801" s="155">
        <f t="shared" si="135"/>
        <v>5703.919999999999</v>
      </c>
      <c r="P801" s="297"/>
      <c r="Q801" s="297"/>
      <c r="R801" s="297"/>
      <c r="S801" s="297"/>
      <c r="T801" s="297"/>
    </row>
    <row r="802" spans="2:20" ht="25.5" customHeight="1">
      <c r="B802" s="307" t="s">
        <v>1460</v>
      </c>
      <c r="C802" s="310"/>
      <c r="D802" s="310"/>
      <c r="E802" s="310"/>
      <c r="F802" s="310"/>
      <c r="G802" s="310"/>
      <c r="H802" s="310"/>
      <c r="I802" s="310"/>
      <c r="J802" s="310"/>
      <c r="K802" s="310"/>
      <c r="L802" s="310"/>
      <c r="M802" s="310"/>
      <c r="N802" s="310"/>
      <c r="O802" s="310"/>
      <c r="P802" s="310"/>
      <c r="Q802" s="310"/>
      <c r="R802" s="310"/>
      <c r="S802" s="310"/>
      <c r="T802" s="311"/>
    </row>
    <row r="803" spans="2:20" ht="40.5" customHeight="1">
      <c r="B803" s="390" t="s">
        <v>0</v>
      </c>
      <c r="C803" s="390" t="s">
        <v>1</v>
      </c>
      <c r="D803" s="385" t="s">
        <v>228</v>
      </c>
      <c r="E803" s="386"/>
      <c r="F803" s="356" t="s">
        <v>105</v>
      </c>
      <c r="G803" s="357"/>
      <c r="H803" s="317" t="s">
        <v>108</v>
      </c>
      <c r="I803" s="318"/>
      <c r="J803" s="393" t="s">
        <v>676</v>
      </c>
      <c r="K803" s="394"/>
      <c r="L803" s="317" t="s">
        <v>109</v>
      </c>
      <c r="M803" s="318"/>
      <c r="N803" s="317" t="s">
        <v>147</v>
      </c>
      <c r="O803" s="318"/>
      <c r="P803" s="321" t="s">
        <v>110</v>
      </c>
      <c r="Q803" s="321" t="s">
        <v>111</v>
      </c>
      <c r="R803" s="321" t="s">
        <v>112</v>
      </c>
      <c r="S803" s="321" t="s">
        <v>113</v>
      </c>
      <c r="T803" s="321" t="s">
        <v>114</v>
      </c>
    </row>
    <row r="804" spans="2:20" ht="66" customHeight="1">
      <c r="B804" s="391"/>
      <c r="C804" s="392"/>
      <c r="D804" s="6" t="s">
        <v>2</v>
      </c>
      <c r="E804" s="6" t="s">
        <v>3</v>
      </c>
      <c r="F804" s="5" t="s">
        <v>2</v>
      </c>
      <c r="G804" s="7" t="s">
        <v>3</v>
      </c>
      <c r="H804" s="6" t="s">
        <v>2</v>
      </c>
      <c r="I804" s="6" t="s">
        <v>3</v>
      </c>
      <c r="J804" s="6" t="s">
        <v>2</v>
      </c>
      <c r="K804" s="6" t="s">
        <v>3</v>
      </c>
      <c r="L804" s="6" t="s">
        <v>2</v>
      </c>
      <c r="M804" s="6" t="s">
        <v>3</v>
      </c>
      <c r="N804" s="6" t="s">
        <v>2</v>
      </c>
      <c r="O804" s="6" t="s">
        <v>3</v>
      </c>
      <c r="P804" s="322"/>
      <c r="Q804" s="322"/>
      <c r="R804" s="322"/>
      <c r="S804" s="322"/>
      <c r="T804" s="322"/>
    </row>
    <row r="805" spans="2:20" ht="59.25" customHeight="1">
      <c r="B805" s="13" t="s">
        <v>4</v>
      </c>
      <c r="C805" s="13" t="s">
        <v>5</v>
      </c>
      <c r="D805" s="13" t="s">
        <v>6</v>
      </c>
      <c r="E805" s="13" t="s">
        <v>367</v>
      </c>
      <c r="F805" s="13" t="s">
        <v>7</v>
      </c>
      <c r="G805" s="13" t="s">
        <v>8</v>
      </c>
      <c r="H805" s="13" t="s">
        <v>566</v>
      </c>
      <c r="I805" s="13" t="s">
        <v>567</v>
      </c>
      <c r="J805" s="13" t="s">
        <v>106</v>
      </c>
      <c r="K805" s="13" t="s">
        <v>568</v>
      </c>
      <c r="L805" s="13" t="s">
        <v>569</v>
      </c>
      <c r="M805" s="13" t="s">
        <v>107</v>
      </c>
      <c r="N805" s="13" t="s">
        <v>570</v>
      </c>
      <c r="O805" s="13" t="s">
        <v>571</v>
      </c>
      <c r="P805" s="13" t="s">
        <v>502</v>
      </c>
      <c r="Q805" s="13" t="s">
        <v>572</v>
      </c>
      <c r="R805" s="13" t="s">
        <v>573</v>
      </c>
      <c r="S805" s="13" t="s">
        <v>680</v>
      </c>
      <c r="T805" s="13" t="s">
        <v>681</v>
      </c>
    </row>
    <row r="806" spans="2:20" ht="14.25" customHeight="1">
      <c r="B806" s="347" t="s">
        <v>784</v>
      </c>
      <c r="C806" s="375"/>
      <c r="D806" s="375"/>
      <c r="E806" s="375"/>
      <c r="F806" s="375"/>
      <c r="G806" s="375"/>
      <c r="H806" s="375"/>
      <c r="I806" s="375"/>
      <c r="J806" s="375"/>
      <c r="K806" s="375"/>
      <c r="L806" s="375"/>
      <c r="M806" s="375"/>
      <c r="N806" s="375"/>
      <c r="O806" s="375"/>
      <c r="P806" s="375"/>
      <c r="Q806" s="375"/>
      <c r="R806" s="375"/>
      <c r="S806" s="375"/>
      <c r="T806" s="375"/>
    </row>
    <row r="807" spans="2:20" ht="24" customHeight="1">
      <c r="B807" s="347" t="s">
        <v>785</v>
      </c>
      <c r="C807" s="375"/>
      <c r="D807" s="375"/>
      <c r="E807" s="375"/>
      <c r="F807" s="375"/>
      <c r="G807" s="375"/>
      <c r="H807" s="375"/>
      <c r="I807" s="375"/>
      <c r="J807" s="472"/>
      <c r="K807" s="472"/>
      <c r="L807" s="472"/>
      <c r="M807" s="472"/>
      <c r="N807" s="375"/>
      <c r="O807" s="375"/>
      <c r="P807" s="375"/>
      <c r="Q807" s="375"/>
      <c r="R807" s="375"/>
      <c r="S807" s="375"/>
      <c r="T807" s="375"/>
    </row>
    <row r="808" spans="2:20" ht="27" customHeight="1">
      <c r="B808" s="18" t="s">
        <v>117</v>
      </c>
      <c r="C808" s="118" t="s">
        <v>787</v>
      </c>
      <c r="D808" s="207">
        <v>535.5</v>
      </c>
      <c r="E808" s="207">
        <v>535.5</v>
      </c>
      <c r="F808" s="207">
        <v>1448.4</v>
      </c>
      <c r="G808" s="207">
        <v>1448.4</v>
      </c>
      <c r="H808" s="207">
        <v>1448.4</v>
      </c>
      <c r="I808" s="207">
        <v>1448.4</v>
      </c>
      <c r="J808" s="133">
        <f>J809+J810+J811</f>
        <v>0</v>
      </c>
      <c r="K808" s="133">
        <f>K809+K810+K811</f>
        <v>0</v>
      </c>
      <c r="L808" s="207">
        <v>6348.7</v>
      </c>
      <c r="M808" s="207">
        <v>6348.7</v>
      </c>
      <c r="N808" s="96">
        <f aca="true" t="shared" si="136" ref="N808:O812">D808+F808+H808+J808+L808</f>
        <v>9781</v>
      </c>
      <c r="O808" s="96">
        <f t="shared" si="136"/>
        <v>9781</v>
      </c>
      <c r="P808" s="50" t="s">
        <v>794</v>
      </c>
      <c r="Q808" s="50" t="s">
        <v>620</v>
      </c>
      <c r="R808" s="66" t="s">
        <v>5</v>
      </c>
      <c r="S808" s="66">
        <v>3</v>
      </c>
      <c r="T808" s="66">
        <v>3</v>
      </c>
    </row>
    <row r="809" spans="2:20" ht="60" customHeight="1">
      <c r="B809" s="2" t="s">
        <v>9</v>
      </c>
      <c r="C809" s="2" t="s">
        <v>786</v>
      </c>
      <c r="D809" s="206">
        <v>0</v>
      </c>
      <c r="E809" s="206">
        <v>0</v>
      </c>
      <c r="F809" s="206">
        <v>0</v>
      </c>
      <c r="G809" s="206">
        <v>0</v>
      </c>
      <c r="H809" s="206">
        <v>0</v>
      </c>
      <c r="I809" s="206">
        <v>0</v>
      </c>
      <c r="J809" s="94">
        <v>0</v>
      </c>
      <c r="K809" s="94">
        <v>0</v>
      </c>
      <c r="L809" s="206">
        <v>0</v>
      </c>
      <c r="M809" s="206">
        <v>0</v>
      </c>
      <c r="N809" s="94">
        <f t="shared" si="136"/>
        <v>0</v>
      </c>
      <c r="O809" s="94">
        <f t="shared" si="136"/>
        <v>0</v>
      </c>
      <c r="P809" s="323" t="s">
        <v>795</v>
      </c>
      <c r="Q809" s="323" t="s">
        <v>384</v>
      </c>
      <c r="R809" s="319" t="s">
        <v>129</v>
      </c>
      <c r="S809" s="319">
        <v>90</v>
      </c>
      <c r="T809" s="319">
        <v>100</v>
      </c>
    </row>
    <row r="810" spans="2:20" ht="14.25" customHeight="1">
      <c r="B810" s="2" t="s">
        <v>37</v>
      </c>
      <c r="C810" s="2" t="s">
        <v>787</v>
      </c>
      <c r="D810" s="206">
        <v>535.5</v>
      </c>
      <c r="E810" s="206">
        <v>535.5</v>
      </c>
      <c r="F810" s="206">
        <v>1448.4</v>
      </c>
      <c r="G810" s="206">
        <v>1448.4</v>
      </c>
      <c r="H810" s="206">
        <v>1448.4</v>
      </c>
      <c r="I810" s="206">
        <v>1448.4</v>
      </c>
      <c r="J810" s="94">
        <v>0</v>
      </c>
      <c r="K810" s="94">
        <v>0</v>
      </c>
      <c r="L810" s="206">
        <v>6348.7</v>
      </c>
      <c r="M810" s="206">
        <v>6348.7</v>
      </c>
      <c r="N810" s="94">
        <f t="shared" si="136"/>
        <v>9781</v>
      </c>
      <c r="O810" s="94">
        <f t="shared" si="136"/>
        <v>9781</v>
      </c>
      <c r="P810" s="324"/>
      <c r="Q810" s="324"/>
      <c r="R810" s="320"/>
      <c r="S810" s="320"/>
      <c r="T810" s="320"/>
    </row>
    <row r="811" spans="2:20" ht="39" customHeight="1">
      <c r="B811" s="2" t="s">
        <v>39</v>
      </c>
      <c r="C811" s="2" t="s">
        <v>788</v>
      </c>
      <c r="D811" s="206">
        <v>0</v>
      </c>
      <c r="E811" s="206">
        <v>0</v>
      </c>
      <c r="F811" s="206">
        <v>0</v>
      </c>
      <c r="G811" s="206">
        <v>0</v>
      </c>
      <c r="H811" s="206">
        <v>0</v>
      </c>
      <c r="I811" s="206">
        <v>0</v>
      </c>
      <c r="J811" s="94">
        <v>0</v>
      </c>
      <c r="K811" s="94">
        <v>0</v>
      </c>
      <c r="L811" s="206">
        <v>0</v>
      </c>
      <c r="M811" s="206">
        <v>0</v>
      </c>
      <c r="N811" s="94">
        <f t="shared" si="136"/>
        <v>0</v>
      </c>
      <c r="O811" s="94">
        <f t="shared" si="136"/>
        <v>0</v>
      </c>
      <c r="P811" s="324"/>
      <c r="Q811" s="324"/>
      <c r="R811" s="320"/>
      <c r="S811" s="320"/>
      <c r="T811" s="320"/>
    </row>
    <row r="812" spans="2:20" ht="37.5" customHeight="1">
      <c r="B812" s="431" t="s">
        <v>644</v>
      </c>
      <c r="C812" s="431"/>
      <c r="D812" s="84">
        <f>D808</f>
        <v>535.5</v>
      </c>
      <c r="E812" s="84">
        <f aca="true" t="shared" si="137" ref="E812:M812">E808</f>
        <v>535.5</v>
      </c>
      <c r="F812" s="84">
        <f t="shared" si="137"/>
        <v>1448.4</v>
      </c>
      <c r="G812" s="84">
        <f t="shared" si="137"/>
        <v>1448.4</v>
      </c>
      <c r="H812" s="84">
        <f t="shared" si="137"/>
        <v>1448.4</v>
      </c>
      <c r="I812" s="84">
        <f t="shared" si="137"/>
        <v>1448.4</v>
      </c>
      <c r="J812" s="84">
        <f t="shared" si="137"/>
        <v>0</v>
      </c>
      <c r="K812" s="84">
        <f t="shared" si="137"/>
        <v>0</v>
      </c>
      <c r="L812" s="84">
        <f t="shared" si="137"/>
        <v>6348.7</v>
      </c>
      <c r="M812" s="84">
        <f t="shared" si="137"/>
        <v>6348.7</v>
      </c>
      <c r="N812" s="109">
        <f t="shared" si="136"/>
        <v>9781</v>
      </c>
      <c r="O812" s="109">
        <f t="shared" si="136"/>
        <v>9781</v>
      </c>
      <c r="Q812" s="14"/>
      <c r="R812" s="14"/>
      <c r="S812" s="14"/>
      <c r="T812" s="14"/>
    </row>
    <row r="813" spans="2:20" ht="24" customHeight="1">
      <c r="B813" s="307" t="s">
        <v>1443</v>
      </c>
      <c r="C813" s="308"/>
      <c r="D813" s="308"/>
      <c r="E813" s="308"/>
      <c r="F813" s="308"/>
      <c r="G813" s="308"/>
      <c r="H813" s="308"/>
      <c r="I813" s="308"/>
      <c r="J813" s="308"/>
      <c r="K813" s="308"/>
      <c r="L813" s="308"/>
      <c r="M813" s="308"/>
      <c r="N813" s="308"/>
      <c r="O813" s="308"/>
      <c r="P813" s="308"/>
      <c r="Q813" s="308"/>
      <c r="R813" s="308"/>
      <c r="S813" s="308"/>
      <c r="T813" s="309"/>
    </row>
    <row r="814" spans="2:20" ht="24" customHeight="1">
      <c r="B814" s="307" t="s">
        <v>796</v>
      </c>
      <c r="C814" s="310"/>
      <c r="D814" s="310"/>
      <c r="E814" s="310"/>
      <c r="F814" s="310"/>
      <c r="G814" s="310"/>
      <c r="H814" s="310"/>
      <c r="I814" s="310"/>
      <c r="J814" s="310"/>
      <c r="K814" s="310"/>
      <c r="L814" s="310"/>
      <c r="M814" s="310"/>
      <c r="N814" s="310"/>
      <c r="O814" s="310"/>
      <c r="P814" s="310"/>
      <c r="Q814" s="310"/>
      <c r="R814" s="310"/>
      <c r="S814" s="310"/>
      <c r="T814" s="311"/>
    </row>
    <row r="815" spans="2:20" ht="26.25" customHeight="1">
      <c r="B815" s="18" t="s">
        <v>117</v>
      </c>
      <c r="C815" s="118" t="s">
        <v>797</v>
      </c>
      <c r="D815" s="133">
        <f>D816+D817</f>
        <v>0</v>
      </c>
      <c r="E815" s="133">
        <f aca="true" t="shared" si="138" ref="E815:M815">E816+E817</f>
        <v>0</v>
      </c>
      <c r="F815" s="207">
        <v>6590</v>
      </c>
      <c r="G815" s="207">
        <v>6425.2</v>
      </c>
      <c r="H815" s="133">
        <f t="shared" si="138"/>
        <v>0</v>
      </c>
      <c r="I815" s="133">
        <f t="shared" si="138"/>
        <v>0</v>
      </c>
      <c r="J815" s="133">
        <f t="shared" si="138"/>
        <v>0</v>
      </c>
      <c r="K815" s="133">
        <f t="shared" si="138"/>
        <v>0</v>
      </c>
      <c r="L815" s="133">
        <f t="shared" si="138"/>
        <v>0</v>
      </c>
      <c r="M815" s="133">
        <f t="shared" si="138"/>
        <v>0</v>
      </c>
      <c r="N815" s="96">
        <f aca="true" t="shared" si="139" ref="N815:O818">D815+F815+H815+J815+L815</f>
        <v>6590</v>
      </c>
      <c r="O815" s="96">
        <f t="shared" si="139"/>
        <v>6425.2</v>
      </c>
      <c r="P815" s="50" t="s">
        <v>798</v>
      </c>
      <c r="Q815" s="50" t="s">
        <v>384</v>
      </c>
      <c r="R815" s="66" t="s">
        <v>6</v>
      </c>
      <c r="S815" s="175">
        <v>4</v>
      </c>
      <c r="T815" s="175">
        <v>4</v>
      </c>
    </row>
    <row r="816" spans="2:20" ht="53.25" customHeight="1">
      <c r="B816" s="10" t="s">
        <v>9</v>
      </c>
      <c r="C816" s="10" t="s">
        <v>789</v>
      </c>
      <c r="D816" s="11">
        <v>0</v>
      </c>
      <c r="E816" s="11">
        <v>0</v>
      </c>
      <c r="F816" s="206">
        <v>6590</v>
      </c>
      <c r="G816" s="206">
        <v>6425.2</v>
      </c>
      <c r="H816" s="11">
        <v>0</v>
      </c>
      <c r="I816" s="12">
        <v>0</v>
      </c>
      <c r="J816" s="105">
        <v>0</v>
      </c>
      <c r="K816" s="105">
        <v>0</v>
      </c>
      <c r="L816" s="131">
        <v>0</v>
      </c>
      <c r="M816" s="11">
        <v>0</v>
      </c>
      <c r="N816" s="105">
        <f t="shared" si="139"/>
        <v>6590</v>
      </c>
      <c r="O816" s="105">
        <f t="shared" si="139"/>
        <v>6425.2</v>
      </c>
      <c r="P816" s="323" t="s">
        <v>799</v>
      </c>
      <c r="Q816" s="323" t="s">
        <v>387</v>
      </c>
      <c r="R816" s="319" t="s">
        <v>166</v>
      </c>
      <c r="S816" s="352">
        <v>0</v>
      </c>
      <c r="T816" s="352">
        <v>0</v>
      </c>
    </row>
    <row r="817" spans="2:21" ht="54" customHeight="1">
      <c r="B817" s="2" t="s">
        <v>37</v>
      </c>
      <c r="C817" s="2" t="s">
        <v>790</v>
      </c>
      <c r="D817" s="3">
        <v>0</v>
      </c>
      <c r="E817" s="3">
        <v>0</v>
      </c>
      <c r="F817" s="206">
        <v>0</v>
      </c>
      <c r="G817" s="206">
        <v>0</v>
      </c>
      <c r="H817" s="3">
        <v>0</v>
      </c>
      <c r="I817" s="8">
        <v>0</v>
      </c>
      <c r="J817" s="94">
        <v>0</v>
      </c>
      <c r="K817" s="94">
        <v>0</v>
      </c>
      <c r="L817" s="124">
        <v>0</v>
      </c>
      <c r="M817" s="3">
        <v>0</v>
      </c>
      <c r="N817" s="94">
        <f t="shared" si="139"/>
        <v>0</v>
      </c>
      <c r="O817" s="94">
        <f t="shared" si="139"/>
        <v>0</v>
      </c>
      <c r="P817" s="324"/>
      <c r="Q817" s="324"/>
      <c r="R817" s="320"/>
      <c r="S817" s="353"/>
      <c r="T817" s="353"/>
      <c r="U817" s="378"/>
    </row>
    <row r="818" spans="2:21" ht="40.5" customHeight="1">
      <c r="B818" s="431" t="s">
        <v>721</v>
      </c>
      <c r="C818" s="431"/>
      <c r="D818" s="84">
        <f>D815</f>
        <v>0</v>
      </c>
      <c r="E818" s="84">
        <f aca="true" t="shared" si="140" ref="E818:M818">E815</f>
        <v>0</v>
      </c>
      <c r="F818" s="84">
        <f t="shared" si="140"/>
        <v>6590</v>
      </c>
      <c r="G818" s="84">
        <f t="shared" si="140"/>
        <v>6425.2</v>
      </c>
      <c r="H818" s="84">
        <f t="shared" si="140"/>
        <v>0</v>
      </c>
      <c r="I818" s="84">
        <f t="shared" si="140"/>
        <v>0</v>
      </c>
      <c r="J818" s="84">
        <f t="shared" si="140"/>
        <v>0</v>
      </c>
      <c r="K818" s="84">
        <f t="shared" si="140"/>
        <v>0</v>
      </c>
      <c r="L818" s="84">
        <f t="shared" si="140"/>
        <v>0</v>
      </c>
      <c r="M818" s="84">
        <f t="shared" si="140"/>
        <v>0</v>
      </c>
      <c r="N818" s="109">
        <f t="shared" si="139"/>
        <v>6590</v>
      </c>
      <c r="O818" s="109">
        <f t="shared" si="139"/>
        <v>6425.2</v>
      </c>
      <c r="P818" s="14"/>
      <c r="Q818" s="14"/>
      <c r="R818" s="14"/>
      <c r="S818" s="14"/>
      <c r="T818" s="14"/>
      <c r="U818" s="378"/>
    </row>
    <row r="819" spans="2:20" ht="27.75" customHeight="1">
      <c r="B819" s="307" t="s">
        <v>1444</v>
      </c>
      <c r="C819" s="308"/>
      <c r="D819" s="308"/>
      <c r="E819" s="308"/>
      <c r="F819" s="308"/>
      <c r="G819" s="308"/>
      <c r="H819" s="308"/>
      <c r="I819" s="308"/>
      <c r="J819" s="308"/>
      <c r="K819" s="308"/>
      <c r="L819" s="308"/>
      <c r="M819" s="308"/>
      <c r="N819" s="308"/>
      <c r="O819" s="308"/>
      <c r="P819" s="308"/>
      <c r="Q819" s="308"/>
      <c r="R819" s="308"/>
      <c r="S819" s="308"/>
      <c r="T819" s="309"/>
    </row>
    <row r="820" spans="2:20" ht="27.75" customHeight="1">
      <c r="B820" s="307" t="s">
        <v>800</v>
      </c>
      <c r="C820" s="310"/>
      <c r="D820" s="310"/>
      <c r="E820" s="310"/>
      <c r="F820" s="310"/>
      <c r="G820" s="310"/>
      <c r="H820" s="310"/>
      <c r="I820" s="310"/>
      <c r="J820" s="310"/>
      <c r="K820" s="310"/>
      <c r="L820" s="310"/>
      <c r="M820" s="310"/>
      <c r="N820" s="310"/>
      <c r="O820" s="310"/>
      <c r="P820" s="310"/>
      <c r="Q820" s="310"/>
      <c r="R820" s="310"/>
      <c r="S820" s="310"/>
      <c r="T820" s="311"/>
    </row>
    <row r="821" spans="2:20" ht="24.75" customHeight="1">
      <c r="B821" s="18" t="s">
        <v>117</v>
      </c>
      <c r="C821" s="118" t="s">
        <v>801</v>
      </c>
      <c r="D821" s="207">
        <v>1962</v>
      </c>
      <c r="E821" s="207">
        <v>1961.2</v>
      </c>
      <c r="F821" s="133">
        <f aca="true" t="shared" si="141" ref="F821:M821">F822+F823</f>
        <v>0</v>
      </c>
      <c r="G821" s="133">
        <f t="shared" si="141"/>
        <v>0</v>
      </c>
      <c r="H821" s="133">
        <f t="shared" si="141"/>
        <v>0</v>
      </c>
      <c r="I821" s="133">
        <f t="shared" si="141"/>
        <v>0</v>
      </c>
      <c r="J821" s="133">
        <f t="shared" si="141"/>
        <v>0</v>
      </c>
      <c r="K821" s="133">
        <f t="shared" si="141"/>
        <v>0</v>
      </c>
      <c r="L821" s="133">
        <f t="shared" si="141"/>
        <v>0</v>
      </c>
      <c r="M821" s="133">
        <f t="shared" si="141"/>
        <v>0</v>
      </c>
      <c r="N821" s="96">
        <f aca="true" t="shared" si="142" ref="N821:O827">D821+F821+H821+J821+L821</f>
        <v>1962</v>
      </c>
      <c r="O821" s="96">
        <f t="shared" si="142"/>
        <v>1961.2</v>
      </c>
      <c r="P821" s="323" t="s">
        <v>802</v>
      </c>
      <c r="Q821" s="323" t="s">
        <v>387</v>
      </c>
      <c r="R821" s="319" t="s">
        <v>166</v>
      </c>
      <c r="S821" s="319">
        <v>1</v>
      </c>
      <c r="T821" s="319">
        <v>1</v>
      </c>
    </row>
    <row r="822" spans="2:20" ht="70.5" customHeight="1">
      <c r="B822" s="10" t="s">
        <v>9</v>
      </c>
      <c r="C822" s="10" t="s">
        <v>791</v>
      </c>
      <c r="D822" s="206">
        <v>1962</v>
      </c>
      <c r="E822" s="206">
        <v>1961.2</v>
      </c>
      <c r="F822" s="11">
        <v>0</v>
      </c>
      <c r="G822" s="11">
        <v>0</v>
      </c>
      <c r="H822" s="11">
        <v>0</v>
      </c>
      <c r="I822" s="12">
        <v>0</v>
      </c>
      <c r="J822" s="105">
        <v>0</v>
      </c>
      <c r="K822" s="105">
        <v>0</v>
      </c>
      <c r="L822" s="131">
        <v>0</v>
      </c>
      <c r="M822" s="11">
        <v>0</v>
      </c>
      <c r="N822" s="105">
        <f t="shared" si="142"/>
        <v>1962</v>
      </c>
      <c r="O822" s="105">
        <f t="shared" si="142"/>
        <v>1961.2</v>
      </c>
      <c r="P822" s="324"/>
      <c r="Q822" s="324"/>
      <c r="R822" s="320"/>
      <c r="S822" s="320"/>
      <c r="T822" s="320"/>
    </row>
    <row r="823" spans="2:20" ht="49.5" customHeight="1">
      <c r="B823" s="2" t="s">
        <v>37</v>
      </c>
      <c r="C823" s="2" t="s">
        <v>788</v>
      </c>
      <c r="D823" s="206">
        <v>0</v>
      </c>
      <c r="E823" s="206">
        <v>0</v>
      </c>
      <c r="F823" s="3">
        <v>0</v>
      </c>
      <c r="G823" s="3">
        <v>0</v>
      </c>
      <c r="H823" s="3">
        <v>0</v>
      </c>
      <c r="I823" s="8">
        <v>0</v>
      </c>
      <c r="J823" s="94">
        <v>0</v>
      </c>
      <c r="K823" s="94">
        <v>0</v>
      </c>
      <c r="L823" s="124">
        <v>0</v>
      </c>
      <c r="M823" s="3">
        <v>0</v>
      </c>
      <c r="N823" s="94">
        <f t="shared" si="142"/>
        <v>0</v>
      </c>
      <c r="O823" s="94">
        <f t="shared" si="142"/>
        <v>0</v>
      </c>
      <c r="P823" s="324"/>
      <c r="Q823" s="324"/>
      <c r="R823" s="320"/>
      <c r="S823" s="320"/>
      <c r="T823" s="320"/>
    </row>
    <row r="824" spans="2:20" ht="41.25" customHeight="1">
      <c r="B824" s="18" t="s">
        <v>119</v>
      </c>
      <c r="C824" s="118" t="s">
        <v>803</v>
      </c>
      <c r="D824" s="206">
        <v>0</v>
      </c>
      <c r="E824" s="206">
        <v>0</v>
      </c>
      <c r="F824" s="133">
        <f aca="true" t="shared" si="143" ref="F824:M824">F825+F826</f>
        <v>0</v>
      </c>
      <c r="G824" s="133">
        <f t="shared" si="143"/>
        <v>0</v>
      </c>
      <c r="H824" s="133">
        <f t="shared" si="143"/>
        <v>0</v>
      </c>
      <c r="I824" s="133">
        <f t="shared" si="143"/>
        <v>0</v>
      </c>
      <c r="J824" s="133">
        <f t="shared" si="143"/>
        <v>0</v>
      </c>
      <c r="K824" s="133">
        <f t="shared" si="143"/>
        <v>0</v>
      </c>
      <c r="L824" s="133">
        <f t="shared" si="143"/>
        <v>0</v>
      </c>
      <c r="M824" s="133">
        <f t="shared" si="143"/>
        <v>0</v>
      </c>
      <c r="N824" s="96">
        <f t="shared" si="142"/>
        <v>0</v>
      </c>
      <c r="O824" s="96">
        <f t="shared" si="142"/>
        <v>0</v>
      </c>
      <c r="P824" s="323" t="s">
        <v>804</v>
      </c>
      <c r="Q824" s="323" t="s">
        <v>387</v>
      </c>
      <c r="R824" s="319" t="s">
        <v>166</v>
      </c>
      <c r="S824" s="319">
        <v>0</v>
      </c>
      <c r="T824" s="319">
        <v>0</v>
      </c>
    </row>
    <row r="825" spans="2:20" ht="82.5" customHeight="1">
      <c r="B825" s="2" t="s">
        <v>11</v>
      </c>
      <c r="C825" s="2" t="s">
        <v>792</v>
      </c>
      <c r="D825" s="206">
        <v>0</v>
      </c>
      <c r="E825" s="206">
        <v>0</v>
      </c>
      <c r="F825" s="3">
        <v>0</v>
      </c>
      <c r="G825" s="3">
        <v>0</v>
      </c>
      <c r="H825" s="3">
        <v>0</v>
      </c>
      <c r="I825" s="8">
        <v>0</v>
      </c>
      <c r="J825" s="94">
        <v>0</v>
      </c>
      <c r="K825" s="94">
        <v>0</v>
      </c>
      <c r="L825" s="124">
        <v>0</v>
      </c>
      <c r="M825" s="3">
        <v>0</v>
      </c>
      <c r="N825" s="94">
        <f t="shared" si="142"/>
        <v>0</v>
      </c>
      <c r="O825" s="94">
        <f t="shared" si="142"/>
        <v>0</v>
      </c>
      <c r="P825" s="324"/>
      <c r="Q825" s="324"/>
      <c r="R825" s="320"/>
      <c r="S825" s="320"/>
      <c r="T825" s="320"/>
    </row>
    <row r="826" spans="2:20" ht="60" customHeight="1">
      <c r="B826" s="22" t="s">
        <v>13</v>
      </c>
      <c r="C826" s="22" t="s">
        <v>788</v>
      </c>
      <c r="D826" s="206">
        <v>0</v>
      </c>
      <c r="E826" s="206">
        <v>0</v>
      </c>
      <c r="F826" s="21">
        <v>0</v>
      </c>
      <c r="G826" s="21">
        <v>0</v>
      </c>
      <c r="H826" s="21">
        <v>0</v>
      </c>
      <c r="I826" s="27">
        <v>0</v>
      </c>
      <c r="J826" s="98">
        <v>0</v>
      </c>
      <c r="K826" s="98">
        <v>0</v>
      </c>
      <c r="L826" s="127">
        <v>0</v>
      </c>
      <c r="M826" s="21">
        <v>0</v>
      </c>
      <c r="N826" s="98">
        <f t="shared" si="142"/>
        <v>0</v>
      </c>
      <c r="O826" s="98">
        <f t="shared" si="142"/>
        <v>0</v>
      </c>
      <c r="P826" s="409"/>
      <c r="Q826" s="409"/>
      <c r="R826" s="410"/>
      <c r="S826" s="410"/>
      <c r="T826" s="410"/>
    </row>
    <row r="827" spans="2:20" ht="42" customHeight="1">
      <c r="B827" s="431" t="s">
        <v>730</v>
      </c>
      <c r="C827" s="431"/>
      <c r="D827" s="161">
        <f>D821+D824</f>
        <v>1962</v>
      </c>
      <c r="E827" s="161">
        <f aca="true" t="shared" si="144" ref="E827:M827">E821+E824</f>
        <v>1961.2</v>
      </c>
      <c r="F827" s="161">
        <f t="shared" si="144"/>
        <v>0</v>
      </c>
      <c r="G827" s="161">
        <f t="shared" si="144"/>
        <v>0</v>
      </c>
      <c r="H827" s="161">
        <f t="shared" si="144"/>
        <v>0</v>
      </c>
      <c r="I827" s="161">
        <f t="shared" si="144"/>
        <v>0</v>
      </c>
      <c r="J827" s="161">
        <f t="shared" si="144"/>
        <v>0</v>
      </c>
      <c r="K827" s="161">
        <f t="shared" si="144"/>
        <v>0</v>
      </c>
      <c r="L827" s="161">
        <f t="shared" si="144"/>
        <v>0</v>
      </c>
      <c r="M827" s="161">
        <f t="shared" si="144"/>
        <v>0</v>
      </c>
      <c r="N827" s="109">
        <f t="shared" si="142"/>
        <v>1962</v>
      </c>
      <c r="O827" s="109">
        <f t="shared" si="142"/>
        <v>1961.2</v>
      </c>
      <c r="P827" s="85"/>
      <c r="Q827" s="85"/>
      <c r="R827" s="85"/>
      <c r="S827" s="85"/>
      <c r="T827" s="32"/>
    </row>
    <row r="828" spans="2:20" ht="33" customHeight="1">
      <c r="B828" s="307" t="s">
        <v>1445</v>
      </c>
      <c r="C828" s="308"/>
      <c r="D828" s="308"/>
      <c r="E828" s="308"/>
      <c r="F828" s="308"/>
      <c r="G828" s="308"/>
      <c r="H828" s="308"/>
      <c r="I828" s="308"/>
      <c r="J828" s="308"/>
      <c r="K828" s="308"/>
      <c r="L828" s="308"/>
      <c r="M828" s="308"/>
      <c r="N828" s="308"/>
      <c r="O828" s="308"/>
      <c r="P828" s="308"/>
      <c r="Q828" s="308"/>
      <c r="R828" s="308"/>
      <c r="S828" s="308"/>
      <c r="T828" s="309"/>
    </row>
    <row r="829" spans="2:20" ht="33" customHeight="1">
      <c r="B829" s="347" t="s">
        <v>805</v>
      </c>
      <c r="C829" s="406"/>
      <c r="D829" s="406"/>
      <c r="E829" s="406"/>
      <c r="F829" s="406"/>
      <c r="G829" s="406"/>
      <c r="H829" s="406"/>
      <c r="I829" s="406"/>
      <c r="J829" s="406"/>
      <c r="K829" s="406"/>
      <c r="L829" s="406"/>
      <c r="M829" s="406"/>
      <c r="N829" s="406"/>
      <c r="O829" s="406"/>
      <c r="P829" s="406"/>
      <c r="Q829" s="406"/>
      <c r="R829" s="406"/>
      <c r="S829" s="406"/>
      <c r="T829" s="406"/>
    </row>
    <row r="830" spans="2:21" ht="24" customHeight="1">
      <c r="B830" s="18" t="s">
        <v>117</v>
      </c>
      <c r="C830" s="118" t="s">
        <v>806</v>
      </c>
      <c r="D830" s="133">
        <f>D831</f>
        <v>0</v>
      </c>
      <c r="E830" s="133">
        <f aca="true" t="shared" si="145" ref="E830:M830">E831</f>
        <v>0</v>
      </c>
      <c r="F830" s="133">
        <f t="shared" si="145"/>
        <v>0</v>
      </c>
      <c r="G830" s="133">
        <f t="shared" si="145"/>
        <v>0</v>
      </c>
      <c r="H830" s="133">
        <f t="shared" si="145"/>
        <v>0</v>
      </c>
      <c r="I830" s="133">
        <f t="shared" si="145"/>
        <v>0</v>
      </c>
      <c r="J830" s="133">
        <f t="shared" si="145"/>
        <v>0</v>
      </c>
      <c r="K830" s="133">
        <f t="shared" si="145"/>
        <v>0</v>
      </c>
      <c r="L830" s="133">
        <v>0</v>
      </c>
      <c r="M830" s="133">
        <f t="shared" si="145"/>
        <v>0</v>
      </c>
      <c r="N830" s="96">
        <v>0</v>
      </c>
      <c r="O830" s="96">
        <f>E830+G830+I830+K830+M830</f>
        <v>0</v>
      </c>
      <c r="P830" s="48" t="s">
        <v>1360</v>
      </c>
      <c r="Q830" s="48" t="s">
        <v>1361</v>
      </c>
      <c r="R830" s="49">
        <v>4.19</v>
      </c>
      <c r="S830" s="49">
        <v>4.07</v>
      </c>
      <c r="T830" s="49">
        <v>4.07</v>
      </c>
      <c r="U830" s="292"/>
    </row>
    <row r="831" spans="2:22" ht="36" customHeight="1">
      <c r="B831" s="403" t="s">
        <v>37</v>
      </c>
      <c r="C831" s="403" t="s">
        <v>793</v>
      </c>
      <c r="D831" s="422">
        <v>0</v>
      </c>
      <c r="E831" s="422">
        <v>0</v>
      </c>
      <c r="F831" s="422">
        <v>0</v>
      </c>
      <c r="G831" s="422">
        <v>0</v>
      </c>
      <c r="H831" s="422">
        <v>0</v>
      </c>
      <c r="I831" s="422">
        <v>0</v>
      </c>
      <c r="J831" s="422">
        <v>0</v>
      </c>
      <c r="K831" s="422">
        <v>0</v>
      </c>
      <c r="L831" s="422">
        <v>0</v>
      </c>
      <c r="M831" s="422">
        <v>0</v>
      </c>
      <c r="N831" s="422">
        <v>0</v>
      </c>
      <c r="O831" s="422">
        <f>E831+G831+I831+K831+M831</f>
        <v>0</v>
      </c>
      <c r="P831" s="48" t="s">
        <v>1362</v>
      </c>
      <c r="Q831" s="48" t="s">
        <v>521</v>
      </c>
      <c r="R831" s="49">
        <v>33.67</v>
      </c>
      <c r="S831" s="49">
        <v>35.24</v>
      </c>
      <c r="T831" s="49">
        <v>35.27</v>
      </c>
      <c r="U831" s="166"/>
      <c r="V831" s="187"/>
    </row>
    <row r="832" spans="2:22" ht="38.25" customHeight="1">
      <c r="B832" s="404"/>
      <c r="C832" s="404"/>
      <c r="D832" s="401"/>
      <c r="E832" s="401"/>
      <c r="F832" s="401"/>
      <c r="G832" s="401"/>
      <c r="H832" s="401"/>
      <c r="I832" s="401"/>
      <c r="J832" s="401"/>
      <c r="K832" s="401"/>
      <c r="L832" s="401"/>
      <c r="M832" s="401"/>
      <c r="N832" s="401"/>
      <c r="O832" s="401"/>
      <c r="P832" s="48" t="s">
        <v>1363</v>
      </c>
      <c r="Q832" s="48" t="s">
        <v>409</v>
      </c>
      <c r="R832" s="49">
        <v>6.29</v>
      </c>
      <c r="S832" s="49">
        <v>6.46</v>
      </c>
      <c r="T832" s="49">
        <v>18.48</v>
      </c>
      <c r="U832" s="166"/>
      <c r="V832" s="187"/>
    </row>
    <row r="833" spans="2:22" ht="36" customHeight="1">
      <c r="B833" s="404"/>
      <c r="C833" s="404"/>
      <c r="D833" s="401"/>
      <c r="E833" s="401"/>
      <c r="F833" s="401"/>
      <c r="G833" s="401"/>
      <c r="H833" s="401"/>
      <c r="I833" s="401"/>
      <c r="J833" s="401"/>
      <c r="K833" s="401"/>
      <c r="L833" s="401"/>
      <c r="M833" s="401"/>
      <c r="N833" s="401"/>
      <c r="O833" s="401"/>
      <c r="P833" s="48" t="s">
        <v>1364</v>
      </c>
      <c r="Q833" s="48" t="s">
        <v>409</v>
      </c>
      <c r="R833" s="49">
        <v>4.75</v>
      </c>
      <c r="S833" s="49">
        <v>6.46</v>
      </c>
      <c r="T833" s="49">
        <v>18.48</v>
      </c>
      <c r="U833" s="245"/>
      <c r="V833" s="187"/>
    </row>
    <row r="834" spans="2:22" ht="38.25" customHeight="1">
      <c r="B834" s="404"/>
      <c r="C834" s="404"/>
      <c r="D834" s="401"/>
      <c r="E834" s="401"/>
      <c r="F834" s="401"/>
      <c r="G834" s="401"/>
      <c r="H834" s="401"/>
      <c r="I834" s="401"/>
      <c r="J834" s="401"/>
      <c r="K834" s="401"/>
      <c r="L834" s="401"/>
      <c r="M834" s="401"/>
      <c r="N834" s="401"/>
      <c r="O834" s="401"/>
      <c r="P834" s="48" t="s">
        <v>1365</v>
      </c>
      <c r="Q834" s="48" t="s">
        <v>128</v>
      </c>
      <c r="R834" s="49">
        <v>100</v>
      </c>
      <c r="S834" s="49">
        <v>100</v>
      </c>
      <c r="T834" s="49">
        <v>349.5</v>
      </c>
      <c r="U834" s="245"/>
      <c r="V834" s="187"/>
    </row>
    <row r="835" spans="2:22" ht="36" customHeight="1">
      <c r="B835" s="404"/>
      <c r="C835" s="404"/>
      <c r="D835" s="401"/>
      <c r="E835" s="401"/>
      <c r="F835" s="401"/>
      <c r="G835" s="401"/>
      <c r="H835" s="401"/>
      <c r="I835" s="401"/>
      <c r="J835" s="401"/>
      <c r="K835" s="401"/>
      <c r="L835" s="401"/>
      <c r="M835" s="401"/>
      <c r="N835" s="401"/>
      <c r="O835" s="401"/>
      <c r="P835" s="48" t="s">
        <v>1366</v>
      </c>
      <c r="Q835" s="48" t="s">
        <v>128</v>
      </c>
      <c r="R835" s="49">
        <v>5.9</v>
      </c>
      <c r="S835" s="49">
        <v>81.5</v>
      </c>
      <c r="T835" s="49">
        <v>81.45</v>
      </c>
      <c r="U835" s="245"/>
      <c r="V835" s="187"/>
    </row>
    <row r="836" spans="2:22" ht="46.5" customHeight="1">
      <c r="B836" s="404"/>
      <c r="C836" s="404"/>
      <c r="D836" s="401"/>
      <c r="E836" s="401"/>
      <c r="F836" s="401"/>
      <c r="G836" s="401"/>
      <c r="H836" s="401"/>
      <c r="I836" s="401"/>
      <c r="J836" s="401"/>
      <c r="K836" s="401"/>
      <c r="L836" s="401"/>
      <c r="M836" s="401"/>
      <c r="N836" s="401"/>
      <c r="O836" s="401"/>
      <c r="P836" s="48" t="s">
        <v>1367</v>
      </c>
      <c r="Q836" s="48" t="s">
        <v>128</v>
      </c>
      <c r="R836" s="49">
        <v>5.7</v>
      </c>
      <c r="S836" s="49">
        <v>2.71</v>
      </c>
      <c r="T836" s="49">
        <v>1.5</v>
      </c>
      <c r="U836" s="245"/>
      <c r="V836" s="187"/>
    </row>
    <row r="837" spans="2:22" ht="51" customHeight="1">
      <c r="B837" s="404"/>
      <c r="C837" s="404"/>
      <c r="D837" s="401"/>
      <c r="E837" s="401"/>
      <c r="F837" s="401"/>
      <c r="G837" s="401"/>
      <c r="H837" s="401"/>
      <c r="I837" s="401"/>
      <c r="J837" s="401"/>
      <c r="K837" s="401"/>
      <c r="L837" s="401"/>
      <c r="M837" s="401"/>
      <c r="N837" s="401"/>
      <c r="O837" s="401"/>
      <c r="P837" s="48" t="s">
        <v>1368</v>
      </c>
      <c r="Q837" s="48" t="s">
        <v>891</v>
      </c>
      <c r="R837" s="49">
        <v>244</v>
      </c>
      <c r="S837" s="49">
        <v>332</v>
      </c>
      <c r="T837" s="49">
        <v>329</v>
      </c>
      <c r="U837" s="245"/>
      <c r="V837" s="187"/>
    </row>
    <row r="838" spans="2:22" ht="40.5" customHeight="1">
      <c r="B838" s="404"/>
      <c r="C838" s="404"/>
      <c r="D838" s="401"/>
      <c r="E838" s="401"/>
      <c r="F838" s="401"/>
      <c r="G838" s="401"/>
      <c r="H838" s="401"/>
      <c r="I838" s="401"/>
      <c r="J838" s="401"/>
      <c r="K838" s="401"/>
      <c r="L838" s="401"/>
      <c r="M838" s="401"/>
      <c r="N838" s="401"/>
      <c r="O838" s="401"/>
      <c r="P838" s="48" t="s">
        <v>1369</v>
      </c>
      <c r="Q838" s="48" t="s">
        <v>128</v>
      </c>
      <c r="R838" s="49">
        <v>75.5</v>
      </c>
      <c r="S838" s="49">
        <v>100</v>
      </c>
      <c r="T838" s="49">
        <v>100</v>
      </c>
      <c r="U838" s="245"/>
      <c r="V838" s="187"/>
    </row>
    <row r="839" spans="2:22" ht="40.5" customHeight="1">
      <c r="B839" s="404"/>
      <c r="C839" s="404"/>
      <c r="D839" s="401"/>
      <c r="E839" s="401"/>
      <c r="F839" s="401"/>
      <c r="G839" s="401"/>
      <c r="H839" s="401"/>
      <c r="I839" s="401"/>
      <c r="J839" s="401"/>
      <c r="K839" s="401"/>
      <c r="L839" s="401"/>
      <c r="M839" s="401"/>
      <c r="N839" s="401"/>
      <c r="O839" s="401"/>
      <c r="P839" s="48" t="s">
        <v>1370</v>
      </c>
      <c r="Q839" s="48" t="s">
        <v>891</v>
      </c>
      <c r="R839" s="49" t="s">
        <v>166</v>
      </c>
      <c r="S839" s="49">
        <v>9</v>
      </c>
      <c r="T839" s="49">
        <v>8</v>
      </c>
      <c r="U839" s="245"/>
      <c r="V839" s="187"/>
    </row>
    <row r="840" spans="2:22" ht="40.5" customHeight="1">
      <c r="B840" s="404"/>
      <c r="C840" s="404"/>
      <c r="D840" s="401"/>
      <c r="E840" s="401"/>
      <c r="F840" s="401"/>
      <c r="G840" s="401"/>
      <c r="H840" s="401"/>
      <c r="I840" s="401"/>
      <c r="J840" s="401"/>
      <c r="K840" s="401"/>
      <c r="L840" s="401"/>
      <c r="M840" s="401"/>
      <c r="N840" s="401"/>
      <c r="O840" s="401"/>
      <c r="P840" s="48" t="s">
        <v>1371</v>
      </c>
      <c r="Q840" s="48" t="s">
        <v>251</v>
      </c>
      <c r="R840" s="49" t="s">
        <v>166</v>
      </c>
      <c r="S840" s="49">
        <v>46100</v>
      </c>
      <c r="T840" s="49">
        <v>46100</v>
      </c>
      <c r="U840" s="245"/>
      <c r="V840" s="187"/>
    </row>
    <row r="841" spans="2:22" ht="40.5" customHeight="1">
      <c r="B841" s="405"/>
      <c r="C841" s="405"/>
      <c r="D841" s="402"/>
      <c r="E841" s="402"/>
      <c r="F841" s="402"/>
      <c r="G841" s="402"/>
      <c r="H841" s="402"/>
      <c r="I841" s="402"/>
      <c r="J841" s="402"/>
      <c r="K841" s="402"/>
      <c r="L841" s="402"/>
      <c r="M841" s="402"/>
      <c r="N841" s="402"/>
      <c r="O841" s="402"/>
      <c r="P841" s="48" t="s">
        <v>1372</v>
      </c>
      <c r="Q841" s="48" t="s">
        <v>128</v>
      </c>
      <c r="R841" s="49" t="s">
        <v>166</v>
      </c>
      <c r="S841" s="49">
        <v>0.081</v>
      </c>
      <c r="T841" s="49">
        <v>0.081</v>
      </c>
      <c r="U841" s="245"/>
      <c r="V841" s="187"/>
    </row>
    <row r="842" spans="2:22" ht="47.25" customHeight="1">
      <c r="B842" s="431" t="s">
        <v>533</v>
      </c>
      <c r="C842" s="431"/>
      <c r="D842" s="171">
        <f>D830</f>
        <v>0</v>
      </c>
      <c r="E842" s="171">
        <f aca="true" t="shared" si="146" ref="E842:M842">E830</f>
        <v>0</v>
      </c>
      <c r="F842" s="171">
        <f t="shared" si="146"/>
        <v>0</v>
      </c>
      <c r="G842" s="171">
        <f t="shared" si="146"/>
        <v>0</v>
      </c>
      <c r="H842" s="171">
        <f t="shared" si="146"/>
        <v>0</v>
      </c>
      <c r="I842" s="171">
        <f t="shared" si="146"/>
        <v>0</v>
      </c>
      <c r="J842" s="171">
        <f t="shared" si="146"/>
        <v>0</v>
      </c>
      <c r="K842" s="171">
        <f t="shared" si="146"/>
        <v>0</v>
      </c>
      <c r="L842" s="171">
        <v>0</v>
      </c>
      <c r="M842" s="171">
        <f t="shared" si="146"/>
        <v>0</v>
      </c>
      <c r="N842" s="109">
        <v>0</v>
      </c>
      <c r="O842" s="109">
        <f>E842+G842+I842+K842+M842</f>
        <v>0</v>
      </c>
      <c r="P842" s="172"/>
      <c r="Q842" s="172"/>
      <c r="R842" s="154"/>
      <c r="S842" s="154"/>
      <c r="T842" s="154"/>
      <c r="U842" s="187"/>
      <c r="V842" s="187"/>
    </row>
    <row r="843" spans="2:22" ht="27" customHeight="1">
      <c r="B843" s="307" t="s">
        <v>1446</v>
      </c>
      <c r="C843" s="308"/>
      <c r="D843" s="308"/>
      <c r="E843" s="308"/>
      <c r="F843" s="308"/>
      <c r="G843" s="308"/>
      <c r="H843" s="308"/>
      <c r="I843" s="308"/>
      <c r="J843" s="308"/>
      <c r="K843" s="308"/>
      <c r="L843" s="308"/>
      <c r="M843" s="308"/>
      <c r="N843" s="308"/>
      <c r="O843" s="308"/>
      <c r="P843" s="308"/>
      <c r="Q843" s="308"/>
      <c r="R843" s="308"/>
      <c r="S843" s="308"/>
      <c r="T843" s="309"/>
      <c r="U843" s="188"/>
      <c r="V843" s="187"/>
    </row>
    <row r="844" spans="2:20" ht="27" customHeight="1">
      <c r="B844" s="550" t="s">
        <v>104</v>
      </c>
      <c r="C844" s="551"/>
      <c r="D844" s="114">
        <f>D812+D818+D827+D842</f>
        <v>2497.5</v>
      </c>
      <c r="E844" s="114">
        <f aca="true" t="shared" si="147" ref="E844:M844">E812+E818+E827+E842</f>
        <v>2496.7</v>
      </c>
      <c r="F844" s="114">
        <f t="shared" si="147"/>
        <v>8038.4</v>
      </c>
      <c r="G844" s="114">
        <f t="shared" si="147"/>
        <v>7873.6</v>
      </c>
      <c r="H844" s="114">
        <f t="shared" si="147"/>
        <v>1448.4</v>
      </c>
      <c r="I844" s="114">
        <f t="shared" si="147"/>
        <v>1448.4</v>
      </c>
      <c r="J844" s="114">
        <f t="shared" si="147"/>
        <v>0</v>
      </c>
      <c r="K844" s="114">
        <f t="shared" si="147"/>
        <v>0</v>
      </c>
      <c r="L844" s="114">
        <f t="shared" si="147"/>
        <v>6348.7</v>
      </c>
      <c r="M844" s="114">
        <f t="shared" si="147"/>
        <v>6348.7</v>
      </c>
      <c r="N844" s="170">
        <f>D844+F844+H844+J844+L844</f>
        <v>18333</v>
      </c>
      <c r="O844" s="170">
        <f>E844+G844+I844+K844+M844</f>
        <v>18167.399999999998</v>
      </c>
      <c r="P844" s="149"/>
      <c r="Q844" s="149"/>
      <c r="R844" s="149"/>
      <c r="S844" s="149"/>
      <c r="T844" s="149"/>
    </row>
    <row r="845" spans="2:20" ht="27" customHeight="1">
      <c r="B845" s="307" t="s">
        <v>1447</v>
      </c>
      <c r="C845" s="308"/>
      <c r="D845" s="308"/>
      <c r="E845" s="308"/>
      <c r="F845" s="308"/>
      <c r="G845" s="308"/>
      <c r="H845" s="308"/>
      <c r="I845" s="308"/>
      <c r="J845" s="308"/>
      <c r="K845" s="308"/>
      <c r="L845" s="308"/>
      <c r="M845" s="308"/>
      <c r="N845" s="308"/>
      <c r="O845" s="308"/>
      <c r="P845" s="308"/>
      <c r="Q845" s="308"/>
      <c r="R845" s="308"/>
      <c r="S845" s="308"/>
      <c r="T845" s="309"/>
    </row>
    <row r="846" spans="2:20" ht="29.25" customHeight="1">
      <c r="B846" s="492" t="s">
        <v>0</v>
      </c>
      <c r="C846" s="492" t="s">
        <v>1</v>
      </c>
      <c r="D846" s="307" t="s">
        <v>228</v>
      </c>
      <c r="E846" s="500"/>
      <c r="F846" s="497" t="s">
        <v>105</v>
      </c>
      <c r="G846" s="498"/>
      <c r="H846" s="343" t="s">
        <v>108</v>
      </c>
      <c r="I846" s="384"/>
      <c r="J846" s="376" t="s">
        <v>676</v>
      </c>
      <c r="K846" s="377"/>
      <c r="L846" s="343" t="s">
        <v>109</v>
      </c>
      <c r="M846" s="384"/>
      <c r="N846" s="343" t="s">
        <v>147</v>
      </c>
      <c r="O846" s="384"/>
      <c r="P846" s="322" t="s">
        <v>110</v>
      </c>
      <c r="Q846" s="322" t="s">
        <v>111</v>
      </c>
      <c r="R846" s="322" t="s">
        <v>112</v>
      </c>
      <c r="S846" s="322" t="s">
        <v>113</v>
      </c>
      <c r="T846" s="322" t="s">
        <v>114</v>
      </c>
    </row>
    <row r="847" spans="2:20" ht="64.5" customHeight="1">
      <c r="B847" s="391"/>
      <c r="C847" s="392"/>
      <c r="D847" s="6" t="s">
        <v>2</v>
      </c>
      <c r="E847" s="6" t="s">
        <v>3</v>
      </c>
      <c r="F847" s="5" t="s">
        <v>2</v>
      </c>
      <c r="G847" s="7" t="s">
        <v>3</v>
      </c>
      <c r="H847" s="6" t="s">
        <v>2</v>
      </c>
      <c r="I847" s="6" t="s">
        <v>3</v>
      </c>
      <c r="J847" s="6" t="s">
        <v>2</v>
      </c>
      <c r="K847" s="6" t="s">
        <v>3</v>
      </c>
      <c r="L847" s="6" t="s">
        <v>2</v>
      </c>
      <c r="M847" s="6" t="s">
        <v>3</v>
      </c>
      <c r="N847" s="6" t="s">
        <v>2</v>
      </c>
      <c r="O847" s="6" t="s">
        <v>3</v>
      </c>
      <c r="P847" s="322"/>
      <c r="Q847" s="322"/>
      <c r="R847" s="322"/>
      <c r="S847" s="322"/>
      <c r="T847" s="322"/>
    </row>
    <row r="848" spans="2:20" ht="59.25" customHeight="1">
      <c r="B848" s="13" t="s">
        <v>4</v>
      </c>
      <c r="C848" s="13" t="s">
        <v>5</v>
      </c>
      <c r="D848" s="13" t="s">
        <v>6</v>
      </c>
      <c r="E848" s="13" t="s">
        <v>367</v>
      </c>
      <c r="F848" s="13" t="s">
        <v>7</v>
      </c>
      <c r="G848" s="13" t="s">
        <v>8</v>
      </c>
      <c r="H848" s="13" t="s">
        <v>566</v>
      </c>
      <c r="I848" s="13" t="s">
        <v>567</v>
      </c>
      <c r="J848" s="13" t="s">
        <v>106</v>
      </c>
      <c r="K848" s="13" t="s">
        <v>568</v>
      </c>
      <c r="L848" s="13" t="s">
        <v>569</v>
      </c>
      <c r="M848" s="13" t="s">
        <v>107</v>
      </c>
      <c r="N848" s="13" t="s">
        <v>570</v>
      </c>
      <c r="O848" s="13" t="s">
        <v>571</v>
      </c>
      <c r="P848" s="13" t="s">
        <v>502</v>
      </c>
      <c r="Q848" s="13" t="s">
        <v>572</v>
      </c>
      <c r="R848" s="13" t="s">
        <v>573</v>
      </c>
      <c r="S848" s="13" t="s">
        <v>680</v>
      </c>
      <c r="T848" s="13" t="s">
        <v>681</v>
      </c>
    </row>
    <row r="849" spans="2:20" ht="14.25" customHeight="1">
      <c r="B849" s="347" t="s">
        <v>807</v>
      </c>
      <c r="C849" s="375"/>
      <c r="D849" s="375"/>
      <c r="E849" s="375"/>
      <c r="F849" s="375"/>
      <c r="G849" s="375"/>
      <c r="H849" s="375"/>
      <c r="I849" s="375"/>
      <c r="J849" s="375"/>
      <c r="K849" s="375"/>
      <c r="L849" s="375"/>
      <c r="M849" s="375"/>
      <c r="N849" s="375"/>
      <c r="O849" s="375"/>
      <c r="P849" s="375"/>
      <c r="Q849" s="375"/>
      <c r="R849" s="375"/>
      <c r="S849" s="375"/>
      <c r="T849" s="375"/>
    </row>
    <row r="850" spans="2:20" ht="27" customHeight="1">
      <c r="B850" s="347" t="s">
        <v>808</v>
      </c>
      <c r="C850" s="375"/>
      <c r="D850" s="375"/>
      <c r="E850" s="375"/>
      <c r="F850" s="375"/>
      <c r="G850" s="375"/>
      <c r="H850" s="375"/>
      <c r="I850" s="375"/>
      <c r="J850" s="375"/>
      <c r="K850" s="375"/>
      <c r="L850" s="375"/>
      <c r="M850" s="375"/>
      <c r="N850" s="375"/>
      <c r="O850" s="375"/>
      <c r="P850" s="375"/>
      <c r="Q850" s="375"/>
      <c r="R850" s="375"/>
      <c r="S850" s="375"/>
      <c r="T850" s="375"/>
    </row>
    <row r="851" spans="2:20" ht="26.25" customHeight="1">
      <c r="B851" s="18" t="s">
        <v>117</v>
      </c>
      <c r="C851" s="118" t="s">
        <v>840</v>
      </c>
      <c r="D851" s="133">
        <f>D852</f>
        <v>0</v>
      </c>
      <c r="E851" s="133">
        <f>E852</f>
        <v>0</v>
      </c>
      <c r="F851" s="133">
        <f>F852</f>
        <v>0</v>
      </c>
      <c r="G851" s="133">
        <f>G852</f>
        <v>0</v>
      </c>
      <c r="H851" s="207">
        <v>444.3</v>
      </c>
      <c r="I851" s="207">
        <v>443.6</v>
      </c>
      <c r="J851" s="207">
        <v>116</v>
      </c>
      <c r="K851" s="207">
        <v>116</v>
      </c>
      <c r="L851" s="207">
        <v>40300</v>
      </c>
      <c r="M851" s="207">
        <v>13600</v>
      </c>
      <c r="N851" s="96">
        <f>D851+F851+H851+J851+L851</f>
        <v>40860.3</v>
      </c>
      <c r="O851" s="96">
        <f>E851+G851+I851+K851+M851</f>
        <v>14159.6</v>
      </c>
      <c r="P851" s="48" t="s">
        <v>841</v>
      </c>
      <c r="Q851" s="48" t="s">
        <v>513</v>
      </c>
      <c r="R851" s="49" t="s">
        <v>514</v>
      </c>
      <c r="S851" s="49" t="s">
        <v>515</v>
      </c>
      <c r="T851" s="49" t="s">
        <v>515</v>
      </c>
    </row>
    <row r="852" spans="2:20" ht="38.25" customHeight="1">
      <c r="B852" s="2" t="s">
        <v>9</v>
      </c>
      <c r="C852" s="286" t="s">
        <v>809</v>
      </c>
      <c r="D852" s="96">
        <f>D853+D854+D855+D856+D857+D858+D859+D860+D861+D862+D863+D864+D865+D866+D867+D868+D869+D870+D871+D872+D873+D876</f>
        <v>0</v>
      </c>
      <c r="E852" s="96">
        <f>E853+E854+E855+E856+E857+E858+E859+E860+E861+E862+E863+E864+E865+E866+E867+E868+E869+E870+E871+E872+E873+E876</f>
        <v>0</v>
      </c>
      <c r="F852" s="96">
        <f>F853+F854+F855+F856+F857+F858+F859+F860+F861+F862+F863+F864+F865+F866+F867+F868+F869+F870+F871+F872+F873+F876</f>
        <v>0</v>
      </c>
      <c r="G852" s="96">
        <f>G853+G854+G855+G856+G857+G858+G859+G860+G861+G862+G863+G864+G865+G866+G867+G868+G869+G870+G871+G872+G873+G876</f>
        <v>0</v>
      </c>
      <c r="H852" s="207">
        <v>444.3</v>
      </c>
      <c r="I852" s="207">
        <v>443.6</v>
      </c>
      <c r="J852" s="207">
        <v>116</v>
      </c>
      <c r="K852" s="207">
        <v>116</v>
      </c>
      <c r="L852" s="207">
        <v>40300</v>
      </c>
      <c r="M852" s="207">
        <v>13600</v>
      </c>
      <c r="N852" s="96">
        <f aca="true" t="shared" si="148" ref="N852:N877">D852+F852+H852+J852+L852</f>
        <v>40860.3</v>
      </c>
      <c r="O852" s="96">
        <f aca="true" t="shared" si="149" ref="O852:O877">E852+G852+I852+K852+M852</f>
        <v>14159.6</v>
      </c>
      <c r="P852" s="48" t="s">
        <v>842</v>
      </c>
      <c r="Q852" s="48" t="s">
        <v>513</v>
      </c>
      <c r="R852" s="49" t="s">
        <v>514</v>
      </c>
      <c r="S852" s="49" t="s">
        <v>514</v>
      </c>
      <c r="T852" s="49" t="s">
        <v>514</v>
      </c>
    </row>
    <row r="853" spans="2:20" ht="24.75" customHeight="1">
      <c r="B853" s="4" t="s">
        <v>188</v>
      </c>
      <c r="C853" s="286" t="s">
        <v>810</v>
      </c>
      <c r="D853" s="94">
        <v>0</v>
      </c>
      <c r="E853" s="94">
        <v>0</v>
      </c>
      <c r="F853" s="124">
        <v>0</v>
      </c>
      <c r="G853" s="94">
        <v>0</v>
      </c>
      <c r="H853" s="206">
        <v>53.2</v>
      </c>
      <c r="I853" s="206">
        <v>52.5</v>
      </c>
      <c r="J853" s="206">
        <v>0</v>
      </c>
      <c r="K853" s="206">
        <v>0</v>
      </c>
      <c r="L853" s="206">
        <v>0</v>
      </c>
      <c r="M853" s="206">
        <v>0</v>
      </c>
      <c r="N853" s="94">
        <f t="shared" si="148"/>
        <v>53.2</v>
      </c>
      <c r="O853" s="94">
        <f t="shared" si="149"/>
        <v>52.5</v>
      </c>
      <c r="P853" s="48" t="s">
        <v>843</v>
      </c>
      <c r="Q853" s="48" t="s">
        <v>513</v>
      </c>
      <c r="R853" s="49" t="s">
        <v>514</v>
      </c>
      <c r="S853" s="49" t="s">
        <v>514</v>
      </c>
      <c r="T853" s="49" t="s">
        <v>514</v>
      </c>
    </row>
    <row r="854" spans="2:20" ht="22.5" customHeight="1">
      <c r="B854" s="4" t="s">
        <v>190</v>
      </c>
      <c r="C854" s="286" t="s">
        <v>811</v>
      </c>
      <c r="D854" s="94">
        <v>0</v>
      </c>
      <c r="E854" s="94">
        <v>0</v>
      </c>
      <c r="F854" s="124">
        <v>0</v>
      </c>
      <c r="G854" s="94">
        <v>0</v>
      </c>
      <c r="H854" s="206">
        <v>0</v>
      </c>
      <c r="I854" s="206">
        <v>0</v>
      </c>
      <c r="J854" s="206">
        <v>0</v>
      </c>
      <c r="K854" s="206">
        <v>0</v>
      </c>
      <c r="L854" s="206">
        <v>0</v>
      </c>
      <c r="M854" s="206">
        <v>0</v>
      </c>
      <c r="N854" s="94">
        <f t="shared" si="148"/>
        <v>0</v>
      </c>
      <c r="O854" s="94">
        <f t="shared" si="149"/>
        <v>0</v>
      </c>
      <c r="P854" s="48" t="s">
        <v>844</v>
      </c>
      <c r="Q854" s="48" t="s">
        <v>513</v>
      </c>
      <c r="R854" s="49" t="s">
        <v>514</v>
      </c>
      <c r="S854" s="49" t="s">
        <v>514</v>
      </c>
      <c r="T854" s="49" t="s">
        <v>514</v>
      </c>
    </row>
    <row r="855" spans="2:20" ht="14.25" customHeight="1">
      <c r="B855" s="4" t="s">
        <v>192</v>
      </c>
      <c r="C855" s="286" t="s">
        <v>812</v>
      </c>
      <c r="D855" s="94">
        <v>0</v>
      </c>
      <c r="E855" s="94">
        <v>0</v>
      </c>
      <c r="F855" s="124">
        <v>0</v>
      </c>
      <c r="G855" s="94">
        <v>0</v>
      </c>
      <c r="H855" s="206">
        <v>0</v>
      </c>
      <c r="I855" s="206">
        <v>0</v>
      </c>
      <c r="J855" s="206">
        <v>0</v>
      </c>
      <c r="K855" s="206">
        <v>0</v>
      </c>
      <c r="L855" s="206">
        <v>1500</v>
      </c>
      <c r="M855" s="206">
        <v>0</v>
      </c>
      <c r="N855" s="94">
        <f t="shared" si="148"/>
        <v>1500</v>
      </c>
      <c r="O855" s="94">
        <f t="shared" si="149"/>
        <v>0</v>
      </c>
      <c r="P855" s="48" t="s">
        <v>845</v>
      </c>
      <c r="Q855" s="48" t="s">
        <v>513</v>
      </c>
      <c r="R855" s="49" t="s">
        <v>514</v>
      </c>
      <c r="S855" s="49" t="s">
        <v>515</v>
      </c>
      <c r="T855" s="49" t="s">
        <v>515</v>
      </c>
    </row>
    <row r="856" spans="2:20" ht="14.25" customHeight="1">
      <c r="B856" s="4" t="s">
        <v>194</v>
      </c>
      <c r="C856" s="286" t="s">
        <v>813</v>
      </c>
      <c r="D856" s="94">
        <v>0</v>
      </c>
      <c r="E856" s="94">
        <v>0</v>
      </c>
      <c r="F856" s="124">
        <v>0</v>
      </c>
      <c r="G856" s="94">
        <v>0</v>
      </c>
      <c r="H856" s="206">
        <v>0</v>
      </c>
      <c r="I856" s="206">
        <v>0</v>
      </c>
      <c r="J856" s="206">
        <v>0</v>
      </c>
      <c r="K856" s="206">
        <v>0</v>
      </c>
      <c r="L856" s="206">
        <v>0</v>
      </c>
      <c r="M856" s="206">
        <v>0</v>
      </c>
      <c r="N856" s="94">
        <f t="shared" si="148"/>
        <v>0</v>
      </c>
      <c r="O856" s="94">
        <f t="shared" si="149"/>
        <v>0</v>
      </c>
      <c r="P856" s="48" t="s">
        <v>846</v>
      </c>
      <c r="Q856" s="48" t="s">
        <v>513</v>
      </c>
      <c r="R856" s="49" t="s">
        <v>514</v>
      </c>
      <c r="S856" s="49" t="s">
        <v>166</v>
      </c>
      <c r="T856" s="49" t="s">
        <v>166</v>
      </c>
    </row>
    <row r="857" spans="2:20" ht="30.75" customHeight="1">
      <c r="B857" s="4" t="s">
        <v>196</v>
      </c>
      <c r="C857" s="286" t="s">
        <v>814</v>
      </c>
      <c r="D857" s="94">
        <v>0</v>
      </c>
      <c r="E857" s="94">
        <v>0</v>
      </c>
      <c r="F857" s="124">
        <v>0</v>
      </c>
      <c r="G857" s="94">
        <v>0</v>
      </c>
      <c r="H857" s="206">
        <v>0</v>
      </c>
      <c r="I857" s="206">
        <v>0</v>
      </c>
      <c r="J857" s="206">
        <v>0</v>
      </c>
      <c r="K857" s="206">
        <v>0</v>
      </c>
      <c r="L857" s="206">
        <v>0</v>
      </c>
      <c r="M857" s="206">
        <v>0</v>
      </c>
      <c r="N857" s="94">
        <f t="shared" si="148"/>
        <v>0</v>
      </c>
      <c r="O857" s="94">
        <f t="shared" si="149"/>
        <v>0</v>
      </c>
      <c r="P857" s="48" t="s">
        <v>847</v>
      </c>
      <c r="Q857" s="48" t="s">
        <v>513</v>
      </c>
      <c r="R857" s="49" t="s">
        <v>514</v>
      </c>
      <c r="S857" s="49" t="s">
        <v>515</v>
      </c>
      <c r="T857" s="49" t="s">
        <v>515</v>
      </c>
    </row>
    <row r="858" spans="2:20" ht="14.25" customHeight="1">
      <c r="B858" s="4" t="s">
        <v>815</v>
      </c>
      <c r="C858" s="286" t="s">
        <v>816</v>
      </c>
      <c r="D858" s="94">
        <v>0</v>
      </c>
      <c r="E858" s="94">
        <v>0</v>
      </c>
      <c r="F858" s="124">
        <v>0</v>
      </c>
      <c r="G858" s="94">
        <v>0</v>
      </c>
      <c r="H858" s="206">
        <v>0</v>
      </c>
      <c r="I858" s="206">
        <v>0</v>
      </c>
      <c r="J858" s="206">
        <v>0</v>
      </c>
      <c r="K858" s="206">
        <v>0</v>
      </c>
      <c r="L858" s="206">
        <v>0</v>
      </c>
      <c r="M858" s="206">
        <v>0</v>
      </c>
      <c r="N858" s="94">
        <f t="shared" si="148"/>
        <v>0</v>
      </c>
      <c r="O858" s="94">
        <f t="shared" si="149"/>
        <v>0</v>
      </c>
      <c r="P858" s="48" t="s">
        <v>848</v>
      </c>
      <c r="Q858" s="48" t="s">
        <v>513</v>
      </c>
      <c r="R858" s="49" t="s">
        <v>514</v>
      </c>
      <c r="S858" s="49" t="s">
        <v>166</v>
      </c>
      <c r="T858" s="49" t="s">
        <v>166</v>
      </c>
    </row>
    <row r="859" spans="2:20" ht="14.25" customHeight="1">
      <c r="B859" s="4" t="s">
        <v>817</v>
      </c>
      <c r="C859" s="286" t="s">
        <v>818</v>
      </c>
      <c r="D859" s="94">
        <v>0</v>
      </c>
      <c r="E859" s="94">
        <v>0</v>
      </c>
      <c r="F859" s="124">
        <v>0</v>
      </c>
      <c r="G859" s="94">
        <v>0</v>
      </c>
      <c r="H859" s="206">
        <v>0</v>
      </c>
      <c r="I859" s="206">
        <v>0</v>
      </c>
      <c r="J859" s="206">
        <v>0</v>
      </c>
      <c r="K859" s="206">
        <v>0</v>
      </c>
      <c r="L859" s="206">
        <v>0</v>
      </c>
      <c r="M859" s="206">
        <v>0</v>
      </c>
      <c r="N859" s="94">
        <f t="shared" si="148"/>
        <v>0</v>
      </c>
      <c r="O859" s="94">
        <f t="shared" si="149"/>
        <v>0</v>
      </c>
      <c r="P859" s="48" t="s">
        <v>849</v>
      </c>
      <c r="Q859" s="48" t="s">
        <v>513</v>
      </c>
      <c r="R859" s="49" t="s">
        <v>514</v>
      </c>
      <c r="S859" s="49" t="s">
        <v>515</v>
      </c>
      <c r="T859" s="49" t="s">
        <v>514</v>
      </c>
    </row>
    <row r="860" spans="2:20" ht="14.25" customHeight="1">
      <c r="B860" s="4" t="s">
        <v>819</v>
      </c>
      <c r="C860" s="286" t="s">
        <v>820</v>
      </c>
      <c r="D860" s="94">
        <v>0</v>
      </c>
      <c r="E860" s="94">
        <v>0</v>
      </c>
      <c r="F860" s="124">
        <v>0</v>
      </c>
      <c r="G860" s="94">
        <v>0</v>
      </c>
      <c r="H860" s="206">
        <v>0</v>
      </c>
      <c r="I860" s="206">
        <v>0</v>
      </c>
      <c r="J860" s="206">
        <v>66</v>
      </c>
      <c r="K860" s="206">
        <v>66</v>
      </c>
      <c r="L860" s="206">
        <v>0</v>
      </c>
      <c r="M860" s="206">
        <v>0</v>
      </c>
      <c r="N860" s="94">
        <f t="shared" si="148"/>
        <v>66</v>
      </c>
      <c r="O860" s="94">
        <f t="shared" si="149"/>
        <v>66</v>
      </c>
      <c r="P860" s="48" t="s">
        <v>850</v>
      </c>
      <c r="Q860" s="48" t="s">
        <v>513</v>
      </c>
      <c r="R860" s="49" t="s">
        <v>514</v>
      </c>
      <c r="S860" s="49" t="s">
        <v>166</v>
      </c>
      <c r="T860" s="49" t="s">
        <v>166</v>
      </c>
    </row>
    <row r="861" spans="2:20" ht="14.25" customHeight="1">
      <c r="B861" s="4" t="s">
        <v>821</v>
      </c>
      <c r="C861" s="286" t="s">
        <v>822</v>
      </c>
      <c r="D861" s="94">
        <v>0</v>
      </c>
      <c r="E861" s="94">
        <v>0</v>
      </c>
      <c r="F861" s="124">
        <v>0</v>
      </c>
      <c r="G861" s="94">
        <v>0</v>
      </c>
      <c r="H861" s="206">
        <v>391.1</v>
      </c>
      <c r="I861" s="206">
        <v>391.1</v>
      </c>
      <c r="J861" s="206">
        <v>50</v>
      </c>
      <c r="K861" s="206">
        <v>50</v>
      </c>
      <c r="L861" s="206">
        <v>0</v>
      </c>
      <c r="M861" s="206">
        <v>0</v>
      </c>
      <c r="N861" s="94">
        <f t="shared" si="148"/>
        <v>441.1</v>
      </c>
      <c r="O861" s="94">
        <f t="shared" si="149"/>
        <v>441.1</v>
      </c>
      <c r="P861" s="48" t="s">
        <v>851</v>
      </c>
      <c r="Q861" s="48" t="s">
        <v>513</v>
      </c>
      <c r="R861" s="49" t="s">
        <v>514</v>
      </c>
      <c r="S861" s="49" t="s">
        <v>166</v>
      </c>
      <c r="T861" s="49" t="s">
        <v>166</v>
      </c>
    </row>
    <row r="862" spans="2:20" ht="24.75" customHeight="1">
      <c r="B862" s="4" t="s">
        <v>823</v>
      </c>
      <c r="C862" s="286" t="s">
        <v>824</v>
      </c>
      <c r="D862" s="94">
        <v>0</v>
      </c>
      <c r="E862" s="94">
        <v>0</v>
      </c>
      <c r="F862" s="124">
        <v>0</v>
      </c>
      <c r="G862" s="94">
        <v>0</v>
      </c>
      <c r="H862" s="206">
        <v>0</v>
      </c>
      <c r="I862" s="206">
        <v>0</v>
      </c>
      <c r="J862" s="206">
        <v>0</v>
      </c>
      <c r="K862" s="206">
        <v>0</v>
      </c>
      <c r="L862" s="206">
        <v>0</v>
      </c>
      <c r="M862" s="206">
        <v>0</v>
      </c>
      <c r="N862" s="94">
        <f t="shared" si="148"/>
        <v>0</v>
      </c>
      <c r="O862" s="94">
        <f t="shared" si="149"/>
        <v>0</v>
      </c>
      <c r="P862" s="48" t="s">
        <v>852</v>
      </c>
      <c r="Q862" s="48" t="s">
        <v>513</v>
      </c>
      <c r="R862" s="49" t="s">
        <v>514</v>
      </c>
      <c r="S862" s="49" t="s">
        <v>515</v>
      </c>
      <c r="T862" s="49" t="s">
        <v>514</v>
      </c>
    </row>
    <row r="863" spans="2:20" ht="14.25" customHeight="1">
      <c r="B863" s="4" t="s">
        <v>825</v>
      </c>
      <c r="C863" s="286" t="s">
        <v>826</v>
      </c>
      <c r="D863" s="94">
        <v>0</v>
      </c>
      <c r="E863" s="94">
        <v>0</v>
      </c>
      <c r="F863" s="124">
        <v>0</v>
      </c>
      <c r="G863" s="94">
        <v>0</v>
      </c>
      <c r="H863" s="206">
        <v>0</v>
      </c>
      <c r="I863" s="206">
        <v>0</v>
      </c>
      <c r="J863" s="206">
        <v>0</v>
      </c>
      <c r="K863" s="206">
        <v>0</v>
      </c>
      <c r="L863" s="206">
        <v>6000</v>
      </c>
      <c r="M863" s="206">
        <v>6000</v>
      </c>
      <c r="N863" s="94">
        <f t="shared" si="148"/>
        <v>6000</v>
      </c>
      <c r="O863" s="94">
        <f t="shared" si="149"/>
        <v>6000</v>
      </c>
      <c r="P863" s="48" t="s">
        <v>853</v>
      </c>
      <c r="Q863" s="48" t="s">
        <v>513</v>
      </c>
      <c r="R863" s="49" t="s">
        <v>514</v>
      </c>
      <c r="S863" s="49" t="s">
        <v>166</v>
      </c>
      <c r="T863" s="49" t="s">
        <v>166</v>
      </c>
    </row>
    <row r="864" spans="2:20" ht="14.25" customHeight="1">
      <c r="B864" s="4" t="s">
        <v>827</v>
      </c>
      <c r="C864" s="286" t="s">
        <v>828</v>
      </c>
      <c r="D864" s="94">
        <v>0</v>
      </c>
      <c r="E864" s="94">
        <v>0</v>
      </c>
      <c r="F864" s="124">
        <v>0</v>
      </c>
      <c r="G864" s="94">
        <v>0</v>
      </c>
      <c r="H864" s="206">
        <v>0</v>
      </c>
      <c r="I864" s="206">
        <v>0</v>
      </c>
      <c r="J864" s="206">
        <v>0</v>
      </c>
      <c r="K864" s="206">
        <v>0</v>
      </c>
      <c r="L864" s="206">
        <v>0</v>
      </c>
      <c r="M864" s="206">
        <v>0</v>
      </c>
      <c r="N864" s="94">
        <f t="shared" si="148"/>
        <v>0</v>
      </c>
      <c r="O864" s="94">
        <f t="shared" si="149"/>
        <v>0</v>
      </c>
      <c r="P864" s="48" t="s">
        <v>854</v>
      </c>
      <c r="Q864" s="48" t="s">
        <v>513</v>
      </c>
      <c r="R864" s="49" t="s">
        <v>514</v>
      </c>
      <c r="S864" s="49" t="s">
        <v>515</v>
      </c>
      <c r="T864" s="49" t="s">
        <v>515</v>
      </c>
    </row>
    <row r="865" spans="2:20" ht="14.25" customHeight="1">
      <c r="B865" s="4" t="s">
        <v>829</v>
      </c>
      <c r="C865" s="286" t="s">
        <v>1373</v>
      </c>
      <c r="D865" s="94">
        <v>0</v>
      </c>
      <c r="E865" s="94">
        <v>0</v>
      </c>
      <c r="F865" s="124">
        <v>0</v>
      </c>
      <c r="G865" s="94">
        <v>0</v>
      </c>
      <c r="H865" s="206">
        <v>0</v>
      </c>
      <c r="I865" s="206">
        <v>0</v>
      </c>
      <c r="J865" s="206">
        <v>0</v>
      </c>
      <c r="K865" s="206">
        <v>0</v>
      </c>
      <c r="L865" s="206">
        <v>13500</v>
      </c>
      <c r="M865" s="206">
        <v>0</v>
      </c>
      <c r="N865" s="94">
        <f t="shared" si="148"/>
        <v>13500</v>
      </c>
      <c r="O865" s="94">
        <f t="shared" si="149"/>
        <v>0</v>
      </c>
      <c r="P865" s="48" t="s">
        <v>855</v>
      </c>
      <c r="Q865" s="48" t="s">
        <v>513</v>
      </c>
      <c r="R865" s="49" t="s">
        <v>514</v>
      </c>
      <c r="S865" s="49" t="s">
        <v>515</v>
      </c>
      <c r="T865" s="49" t="s">
        <v>514</v>
      </c>
    </row>
    <row r="866" spans="2:20" ht="14.25" customHeight="1">
      <c r="B866" s="4" t="s">
        <v>830</v>
      </c>
      <c r="C866" s="286" t="s">
        <v>1374</v>
      </c>
      <c r="D866" s="94">
        <v>0</v>
      </c>
      <c r="E866" s="94">
        <v>0</v>
      </c>
      <c r="F866" s="124">
        <v>0</v>
      </c>
      <c r="G866" s="94">
        <v>0</v>
      </c>
      <c r="H866" s="206">
        <v>0</v>
      </c>
      <c r="I866" s="206">
        <v>0</v>
      </c>
      <c r="J866" s="206">
        <v>0</v>
      </c>
      <c r="K866" s="206">
        <v>0</v>
      </c>
      <c r="L866" s="206">
        <v>0</v>
      </c>
      <c r="M866" s="206">
        <v>0</v>
      </c>
      <c r="N866" s="94">
        <f t="shared" si="148"/>
        <v>0</v>
      </c>
      <c r="O866" s="94">
        <f t="shared" si="149"/>
        <v>0</v>
      </c>
      <c r="P866" s="48" t="s">
        <v>856</v>
      </c>
      <c r="Q866" s="48" t="s">
        <v>513</v>
      </c>
      <c r="R866" s="49" t="s">
        <v>514</v>
      </c>
      <c r="S866" s="49" t="s">
        <v>515</v>
      </c>
      <c r="T866" s="49" t="s">
        <v>514</v>
      </c>
    </row>
    <row r="867" spans="2:20" ht="14.25" customHeight="1">
      <c r="B867" s="4" t="s">
        <v>831</v>
      </c>
      <c r="C867" s="286" t="s">
        <v>1375</v>
      </c>
      <c r="D867" s="94">
        <v>0</v>
      </c>
      <c r="E867" s="94">
        <v>0</v>
      </c>
      <c r="F867" s="124">
        <v>0</v>
      </c>
      <c r="G867" s="94">
        <v>0</v>
      </c>
      <c r="H867" s="206">
        <v>0</v>
      </c>
      <c r="I867" s="206">
        <v>0</v>
      </c>
      <c r="J867" s="206">
        <v>0</v>
      </c>
      <c r="K867" s="206">
        <v>0</v>
      </c>
      <c r="L867" s="206">
        <v>0</v>
      </c>
      <c r="M867" s="206">
        <v>0</v>
      </c>
      <c r="N867" s="94">
        <f t="shared" si="148"/>
        <v>0</v>
      </c>
      <c r="O867" s="94">
        <f t="shared" si="149"/>
        <v>0</v>
      </c>
      <c r="P867" s="48" t="s">
        <v>857</v>
      </c>
      <c r="Q867" s="48" t="s">
        <v>513</v>
      </c>
      <c r="R867" s="49" t="s">
        <v>514</v>
      </c>
      <c r="S867" s="49" t="s">
        <v>514</v>
      </c>
      <c r="T867" s="49" t="s">
        <v>514</v>
      </c>
    </row>
    <row r="868" spans="2:20" ht="14.25" customHeight="1">
      <c r="B868" s="4" t="s">
        <v>832</v>
      </c>
      <c r="C868" s="286" t="s">
        <v>1376</v>
      </c>
      <c r="D868" s="94">
        <v>0</v>
      </c>
      <c r="E868" s="94">
        <v>0</v>
      </c>
      <c r="F868" s="124">
        <v>0</v>
      </c>
      <c r="G868" s="94">
        <v>0</v>
      </c>
      <c r="H868" s="206">
        <v>0</v>
      </c>
      <c r="I868" s="206">
        <v>0</v>
      </c>
      <c r="J868" s="206">
        <v>0</v>
      </c>
      <c r="K868" s="206">
        <v>0</v>
      </c>
      <c r="L868" s="206">
        <v>0</v>
      </c>
      <c r="M868" s="206">
        <v>0</v>
      </c>
      <c r="N868" s="94">
        <f t="shared" si="148"/>
        <v>0</v>
      </c>
      <c r="O868" s="94">
        <f t="shared" si="149"/>
        <v>0</v>
      </c>
      <c r="P868" s="48" t="s">
        <v>858</v>
      </c>
      <c r="Q868" s="48" t="s">
        <v>513</v>
      </c>
      <c r="R868" s="49" t="s">
        <v>514</v>
      </c>
      <c r="S868" s="49" t="s">
        <v>514</v>
      </c>
      <c r="T868" s="49" t="s">
        <v>514</v>
      </c>
    </row>
    <row r="869" spans="2:20" ht="37.5" customHeight="1">
      <c r="B869" s="4" t="s">
        <v>833</v>
      </c>
      <c r="C869" s="286" t="s">
        <v>834</v>
      </c>
      <c r="D869" s="94">
        <v>0</v>
      </c>
      <c r="E869" s="94">
        <v>0</v>
      </c>
      <c r="F869" s="124">
        <v>0</v>
      </c>
      <c r="G869" s="94">
        <v>0</v>
      </c>
      <c r="H869" s="206">
        <v>0</v>
      </c>
      <c r="I869" s="206">
        <v>0</v>
      </c>
      <c r="J869" s="206">
        <v>0</v>
      </c>
      <c r="K869" s="206">
        <v>0</v>
      </c>
      <c r="L869" s="206">
        <v>0</v>
      </c>
      <c r="M869" s="206">
        <v>0</v>
      </c>
      <c r="N869" s="94">
        <f t="shared" si="148"/>
        <v>0</v>
      </c>
      <c r="O869" s="94">
        <f t="shared" si="149"/>
        <v>0</v>
      </c>
      <c r="P869" s="48" t="s">
        <v>859</v>
      </c>
      <c r="Q869" s="48" t="s">
        <v>513</v>
      </c>
      <c r="R869" s="49" t="s">
        <v>514</v>
      </c>
      <c r="S869" s="49" t="s">
        <v>514</v>
      </c>
      <c r="T869" s="49" t="s">
        <v>514</v>
      </c>
    </row>
    <row r="870" spans="2:20" ht="26.25" customHeight="1">
      <c r="B870" s="4" t="s">
        <v>835</v>
      </c>
      <c r="C870" s="286" t="s">
        <v>1377</v>
      </c>
      <c r="D870" s="94">
        <v>0</v>
      </c>
      <c r="E870" s="94">
        <v>0</v>
      </c>
      <c r="F870" s="124">
        <v>0</v>
      </c>
      <c r="G870" s="94">
        <v>0</v>
      </c>
      <c r="H870" s="206">
        <v>0</v>
      </c>
      <c r="I870" s="206">
        <v>0</v>
      </c>
      <c r="J870" s="206">
        <v>0</v>
      </c>
      <c r="K870" s="206">
        <v>0</v>
      </c>
      <c r="L870" s="206">
        <v>7600</v>
      </c>
      <c r="M870" s="206">
        <v>7600</v>
      </c>
      <c r="N870" s="94">
        <f t="shared" si="148"/>
        <v>7600</v>
      </c>
      <c r="O870" s="94">
        <f t="shared" si="149"/>
        <v>7600</v>
      </c>
      <c r="P870" s="48" t="s">
        <v>860</v>
      </c>
      <c r="Q870" s="48" t="s">
        <v>513</v>
      </c>
      <c r="R870" s="49" t="s">
        <v>514</v>
      </c>
      <c r="S870" s="49" t="s">
        <v>514</v>
      </c>
      <c r="T870" s="49" t="s">
        <v>514</v>
      </c>
    </row>
    <row r="871" spans="2:20" ht="23.25" customHeight="1">
      <c r="B871" s="4" t="s">
        <v>836</v>
      </c>
      <c r="C871" s="286" t="s">
        <v>1378</v>
      </c>
      <c r="D871" s="94">
        <v>0</v>
      </c>
      <c r="E871" s="94">
        <v>0</v>
      </c>
      <c r="F871" s="124">
        <v>0</v>
      </c>
      <c r="G871" s="94">
        <v>0</v>
      </c>
      <c r="H871" s="206">
        <v>0</v>
      </c>
      <c r="I871" s="206">
        <v>0</v>
      </c>
      <c r="J871" s="206">
        <v>0</v>
      </c>
      <c r="K871" s="206">
        <v>0</v>
      </c>
      <c r="L871" s="206">
        <v>2700</v>
      </c>
      <c r="M871" s="206">
        <v>0</v>
      </c>
      <c r="N871" s="94">
        <f t="shared" si="148"/>
        <v>2700</v>
      </c>
      <c r="O871" s="94">
        <f t="shared" si="149"/>
        <v>0</v>
      </c>
      <c r="P871" s="190"/>
      <c r="Q871" s="190"/>
      <c r="R871" s="191"/>
      <c r="S871" s="191"/>
      <c r="T871" s="191"/>
    </row>
    <row r="872" spans="2:20" ht="14.25" customHeight="1">
      <c r="B872" s="4" t="s">
        <v>837</v>
      </c>
      <c r="C872" s="286" t="s">
        <v>1379</v>
      </c>
      <c r="D872" s="94">
        <v>0</v>
      </c>
      <c r="E872" s="94">
        <v>0</v>
      </c>
      <c r="F872" s="124">
        <v>0</v>
      </c>
      <c r="G872" s="94">
        <v>0</v>
      </c>
      <c r="H872" s="206">
        <v>0</v>
      </c>
      <c r="I872" s="206">
        <v>0</v>
      </c>
      <c r="J872" s="206">
        <v>0</v>
      </c>
      <c r="K872" s="206">
        <v>0</v>
      </c>
      <c r="L872" s="206">
        <v>9000</v>
      </c>
      <c r="M872" s="206">
        <v>0</v>
      </c>
      <c r="N872" s="94">
        <f t="shared" si="148"/>
        <v>9000</v>
      </c>
      <c r="O872" s="94">
        <f t="shared" si="149"/>
        <v>0</v>
      </c>
      <c r="P872" s="190"/>
      <c r="Q872" s="190"/>
      <c r="R872" s="191"/>
      <c r="S872" s="191"/>
      <c r="T872" s="191"/>
    </row>
    <row r="873" spans="2:20" ht="14.25" customHeight="1">
      <c r="B873" s="4" t="s">
        <v>838</v>
      </c>
      <c r="C873" s="286" t="s">
        <v>1380</v>
      </c>
      <c r="D873" s="94">
        <v>0</v>
      </c>
      <c r="E873" s="94">
        <v>0</v>
      </c>
      <c r="F873" s="124">
        <v>0</v>
      </c>
      <c r="G873" s="94">
        <v>0</v>
      </c>
      <c r="H873" s="206">
        <v>0</v>
      </c>
      <c r="I873" s="206">
        <v>0</v>
      </c>
      <c r="J873" s="3">
        <v>0</v>
      </c>
      <c r="K873" s="3">
        <v>0</v>
      </c>
      <c r="L873" s="3">
        <v>0</v>
      </c>
      <c r="M873" s="3">
        <v>0</v>
      </c>
      <c r="N873" s="94">
        <f t="shared" si="148"/>
        <v>0</v>
      </c>
      <c r="O873" s="94">
        <f t="shared" si="149"/>
        <v>0</v>
      </c>
      <c r="P873" s="190"/>
      <c r="Q873" s="190"/>
      <c r="R873" s="191"/>
      <c r="S873" s="191"/>
      <c r="T873" s="191"/>
    </row>
    <row r="874" spans="2:20" ht="14.25" customHeight="1">
      <c r="B874" s="4" t="s">
        <v>839</v>
      </c>
      <c r="C874" s="286" t="s">
        <v>1381</v>
      </c>
      <c r="D874" s="94">
        <v>0</v>
      </c>
      <c r="E874" s="94">
        <v>0</v>
      </c>
      <c r="F874" s="124">
        <v>0</v>
      </c>
      <c r="G874" s="94">
        <v>0</v>
      </c>
      <c r="H874" s="206">
        <v>0</v>
      </c>
      <c r="I874" s="206">
        <v>0</v>
      </c>
      <c r="J874" s="3">
        <v>0</v>
      </c>
      <c r="K874" s="3">
        <v>0</v>
      </c>
      <c r="L874" s="3">
        <v>0</v>
      </c>
      <c r="M874" s="3">
        <v>0</v>
      </c>
      <c r="N874" s="94">
        <f>D874+F874+H874+J874+L874</f>
        <v>0</v>
      </c>
      <c r="O874" s="94">
        <f>E874+G874+I874+K874+M874</f>
        <v>0</v>
      </c>
      <c r="P874" s="190"/>
      <c r="Q874" s="190"/>
      <c r="R874" s="191"/>
      <c r="S874" s="191"/>
      <c r="T874" s="191"/>
    </row>
    <row r="875" spans="2:20" ht="14.25" customHeight="1">
      <c r="B875" s="4" t="s">
        <v>1384</v>
      </c>
      <c r="C875" s="286" t="s">
        <v>1382</v>
      </c>
      <c r="D875" s="94">
        <v>0</v>
      </c>
      <c r="E875" s="94">
        <v>0</v>
      </c>
      <c r="F875" s="124">
        <v>0</v>
      </c>
      <c r="G875" s="94">
        <v>0</v>
      </c>
      <c r="H875" s="206">
        <v>0</v>
      </c>
      <c r="I875" s="206">
        <v>0</v>
      </c>
      <c r="J875" s="3">
        <v>0</v>
      </c>
      <c r="K875" s="3">
        <v>0</v>
      </c>
      <c r="L875" s="3">
        <v>0</v>
      </c>
      <c r="M875" s="3">
        <v>0</v>
      </c>
      <c r="N875" s="94">
        <f>D875+F875+H875+J875+L875</f>
        <v>0</v>
      </c>
      <c r="O875" s="94">
        <f>E875+G875+I875+K875+M875</f>
        <v>0</v>
      </c>
      <c r="P875" s="190"/>
      <c r="Q875" s="190"/>
      <c r="R875" s="191"/>
      <c r="S875" s="191"/>
      <c r="T875" s="191"/>
    </row>
    <row r="876" spans="2:20" ht="14.25" customHeight="1">
      <c r="B876" s="4" t="s">
        <v>1385</v>
      </c>
      <c r="C876" s="286" t="s">
        <v>1383</v>
      </c>
      <c r="D876" s="94">
        <v>0</v>
      </c>
      <c r="E876" s="94">
        <v>0</v>
      </c>
      <c r="F876" s="124">
        <v>0</v>
      </c>
      <c r="G876" s="94">
        <v>0</v>
      </c>
      <c r="H876" s="206">
        <v>0</v>
      </c>
      <c r="I876" s="206">
        <v>0</v>
      </c>
      <c r="J876" s="3">
        <v>0</v>
      </c>
      <c r="K876" s="3">
        <v>0</v>
      </c>
      <c r="L876" s="3">
        <v>0</v>
      </c>
      <c r="M876" s="3">
        <v>0</v>
      </c>
      <c r="N876" s="94">
        <f t="shared" si="148"/>
        <v>0</v>
      </c>
      <c r="O876" s="94">
        <f t="shared" si="149"/>
        <v>0</v>
      </c>
      <c r="P876" s="190"/>
      <c r="Q876" s="190"/>
      <c r="R876" s="191"/>
      <c r="S876" s="191"/>
      <c r="T876" s="191"/>
    </row>
    <row r="877" spans="2:20" ht="22.5" customHeight="1">
      <c r="B877" s="395" t="s">
        <v>104</v>
      </c>
      <c r="C877" s="396"/>
      <c r="D877" s="109">
        <f>D851</f>
        <v>0</v>
      </c>
      <c r="E877" s="109">
        <f aca="true" t="shared" si="150" ref="E877:M877">E851</f>
        <v>0</v>
      </c>
      <c r="F877" s="109">
        <f t="shared" si="150"/>
        <v>0</v>
      </c>
      <c r="G877" s="109">
        <f t="shared" si="150"/>
        <v>0</v>
      </c>
      <c r="H877" s="109">
        <f t="shared" si="150"/>
        <v>444.3</v>
      </c>
      <c r="I877" s="109">
        <f t="shared" si="150"/>
        <v>443.6</v>
      </c>
      <c r="J877" s="109">
        <f t="shared" si="150"/>
        <v>116</v>
      </c>
      <c r="K877" s="109">
        <f t="shared" si="150"/>
        <v>116</v>
      </c>
      <c r="L877" s="109">
        <f t="shared" si="150"/>
        <v>40300</v>
      </c>
      <c r="M877" s="109">
        <f t="shared" si="150"/>
        <v>13600</v>
      </c>
      <c r="N877" s="109">
        <f t="shared" si="148"/>
        <v>40860.3</v>
      </c>
      <c r="O877" s="109">
        <f t="shared" si="149"/>
        <v>14159.6</v>
      </c>
      <c r="P877" s="14"/>
      <c r="Q877" s="14"/>
      <c r="R877" s="14"/>
      <c r="S877" s="14"/>
      <c r="T877" s="14"/>
    </row>
    <row r="878" spans="2:20" ht="30.75" customHeight="1">
      <c r="B878" s="307" t="s">
        <v>1461</v>
      </c>
      <c r="C878" s="308"/>
      <c r="D878" s="308"/>
      <c r="E878" s="308"/>
      <c r="F878" s="308"/>
      <c r="G878" s="308"/>
      <c r="H878" s="308"/>
      <c r="I878" s="308"/>
      <c r="J878" s="308"/>
      <c r="K878" s="308"/>
      <c r="L878" s="308"/>
      <c r="M878" s="308"/>
      <c r="N878" s="308"/>
      <c r="O878" s="308"/>
      <c r="P878" s="308"/>
      <c r="Q878" s="308"/>
      <c r="R878" s="308"/>
      <c r="S878" s="308"/>
      <c r="T878" s="309"/>
    </row>
    <row r="879" spans="2:20" ht="30.75" customHeight="1">
      <c r="B879" s="347" t="s">
        <v>861</v>
      </c>
      <c r="C879" s="375"/>
      <c r="D879" s="375"/>
      <c r="E879" s="375"/>
      <c r="F879" s="375"/>
      <c r="G879" s="375"/>
      <c r="H879" s="375"/>
      <c r="I879" s="375"/>
      <c r="J879" s="375"/>
      <c r="K879" s="375"/>
      <c r="L879" s="375"/>
      <c r="M879" s="375"/>
      <c r="N879" s="375"/>
      <c r="O879" s="375"/>
      <c r="P879" s="375"/>
      <c r="Q879" s="375"/>
      <c r="R879" s="375"/>
      <c r="S879" s="375"/>
      <c r="T879" s="375"/>
    </row>
    <row r="880" spans="2:20" ht="32.25" customHeight="1">
      <c r="B880" s="347" t="s">
        <v>862</v>
      </c>
      <c r="C880" s="375"/>
      <c r="D880" s="375"/>
      <c r="E880" s="375"/>
      <c r="F880" s="375"/>
      <c r="G880" s="375"/>
      <c r="H880" s="375"/>
      <c r="I880" s="375"/>
      <c r="J880" s="375"/>
      <c r="K880" s="375"/>
      <c r="L880" s="375"/>
      <c r="M880" s="375"/>
      <c r="N880" s="375"/>
      <c r="O880" s="375"/>
      <c r="P880" s="375"/>
      <c r="Q880" s="375"/>
      <c r="R880" s="375"/>
      <c r="S880" s="375"/>
      <c r="T880" s="375"/>
    </row>
    <row r="881" spans="2:20" ht="30" customHeight="1">
      <c r="B881" s="18" t="s">
        <v>117</v>
      </c>
      <c r="C881" s="118" t="s">
        <v>883</v>
      </c>
      <c r="D881" s="133">
        <f>D882+D883+D884+D885+D886+D887</f>
        <v>0</v>
      </c>
      <c r="E881" s="133">
        <f aca="true" t="shared" si="151" ref="E881:M881">E882+E883+E884+E885+E886+E887</f>
        <v>0</v>
      </c>
      <c r="F881" s="207">
        <v>1062.53</v>
      </c>
      <c r="G881" s="207">
        <v>1062.53</v>
      </c>
      <c r="H881" s="207">
        <v>151.25</v>
      </c>
      <c r="I881" s="207">
        <v>146.25</v>
      </c>
      <c r="J881" s="133">
        <f t="shared" si="151"/>
        <v>0</v>
      </c>
      <c r="K881" s="133">
        <f t="shared" si="151"/>
        <v>0</v>
      </c>
      <c r="L881" s="133">
        <f t="shared" si="151"/>
        <v>0</v>
      </c>
      <c r="M881" s="133">
        <f t="shared" si="151"/>
        <v>0</v>
      </c>
      <c r="N881" s="96">
        <f>D881+F881+H881+J881+L881</f>
        <v>1213.78</v>
      </c>
      <c r="O881" s="96">
        <f>E881+G881+I881+K881+M881</f>
        <v>1208.78</v>
      </c>
      <c r="P881" s="323" t="s">
        <v>884</v>
      </c>
      <c r="Q881" s="323" t="s">
        <v>128</v>
      </c>
      <c r="R881" s="319" t="s">
        <v>509</v>
      </c>
      <c r="S881" s="319">
        <v>55</v>
      </c>
      <c r="T881" s="319">
        <v>56.6</v>
      </c>
    </row>
    <row r="882" spans="2:20" ht="45.75" customHeight="1">
      <c r="B882" s="2" t="s">
        <v>9</v>
      </c>
      <c r="C882" s="2" t="s">
        <v>863</v>
      </c>
      <c r="D882" s="3">
        <v>0</v>
      </c>
      <c r="E882" s="3">
        <v>0</v>
      </c>
      <c r="F882" s="206">
        <v>0</v>
      </c>
      <c r="G882" s="206">
        <v>0</v>
      </c>
      <c r="H882" s="206">
        <v>0</v>
      </c>
      <c r="I882" s="206">
        <v>0</v>
      </c>
      <c r="J882" s="94">
        <v>0</v>
      </c>
      <c r="K882" s="94">
        <v>0</v>
      </c>
      <c r="L882" s="124">
        <v>0</v>
      </c>
      <c r="M882" s="8">
        <v>0</v>
      </c>
      <c r="N882" s="94">
        <f aca="true" t="shared" si="152" ref="N882:N920">D882+F882+H882+J882+L882</f>
        <v>0</v>
      </c>
      <c r="O882" s="94">
        <f aca="true" t="shared" si="153" ref="O882:O920">E882+G882+I882+K882+M882</f>
        <v>0</v>
      </c>
      <c r="P882" s="324"/>
      <c r="Q882" s="324"/>
      <c r="R882" s="320"/>
      <c r="S882" s="320"/>
      <c r="T882" s="320"/>
    </row>
    <row r="883" spans="2:20" ht="27" customHeight="1">
      <c r="B883" s="2" t="s">
        <v>37</v>
      </c>
      <c r="C883" s="2" t="s">
        <v>864</v>
      </c>
      <c r="D883" s="3">
        <v>0</v>
      </c>
      <c r="E883" s="3">
        <v>0</v>
      </c>
      <c r="F883" s="206">
        <v>0</v>
      </c>
      <c r="G883" s="206">
        <v>0</v>
      </c>
      <c r="H883" s="206">
        <v>35</v>
      </c>
      <c r="I883" s="206">
        <v>35</v>
      </c>
      <c r="J883" s="94">
        <v>0</v>
      </c>
      <c r="K883" s="94">
        <v>0</v>
      </c>
      <c r="L883" s="124">
        <v>0</v>
      </c>
      <c r="M883" s="8">
        <v>0</v>
      </c>
      <c r="N883" s="94">
        <f t="shared" si="152"/>
        <v>35</v>
      </c>
      <c r="O883" s="94">
        <f t="shared" si="153"/>
        <v>35</v>
      </c>
      <c r="P883" s="324"/>
      <c r="Q883" s="324"/>
      <c r="R883" s="320"/>
      <c r="S883" s="320"/>
      <c r="T883" s="320"/>
    </row>
    <row r="884" spans="2:20" ht="31.5" customHeight="1">
      <c r="B884" s="2" t="s">
        <v>39</v>
      </c>
      <c r="C884" s="2" t="s">
        <v>865</v>
      </c>
      <c r="D884" s="3">
        <v>0</v>
      </c>
      <c r="E884" s="3">
        <v>0</v>
      </c>
      <c r="F884" s="206">
        <v>0</v>
      </c>
      <c r="G884" s="206">
        <v>0</v>
      </c>
      <c r="H884" s="206">
        <v>0</v>
      </c>
      <c r="I884" s="206">
        <v>0</v>
      </c>
      <c r="J884" s="94">
        <v>0</v>
      </c>
      <c r="K884" s="94">
        <v>0</v>
      </c>
      <c r="L884" s="124">
        <v>0</v>
      </c>
      <c r="M884" s="8">
        <v>0</v>
      </c>
      <c r="N884" s="94">
        <f t="shared" si="152"/>
        <v>0</v>
      </c>
      <c r="O884" s="94">
        <f t="shared" si="153"/>
        <v>0</v>
      </c>
      <c r="P884" s="324"/>
      <c r="Q884" s="324"/>
      <c r="R884" s="320"/>
      <c r="S884" s="320"/>
      <c r="T884" s="320"/>
    </row>
    <row r="885" spans="2:20" ht="38.25" customHeight="1">
      <c r="B885" s="2" t="s">
        <v>179</v>
      </c>
      <c r="C885" s="2" t="s">
        <v>866</v>
      </c>
      <c r="D885" s="3">
        <v>0</v>
      </c>
      <c r="E885" s="3">
        <v>0</v>
      </c>
      <c r="F885" s="206">
        <v>0</v>
      </c>
      <c r="G885" s="206">
        <v>0</v>
      </c>
      <c r="H885" s="206">
        <v>10</v>
      </c>
      <c r="I885" s="206">
        <v>5</v>
      </c>
      <c r="J885" s="94">
        <v>0</v>
      </c>
      <c r="K885" s="94">
        <v>0</v>
      </c>
      <c r="L885" s="124">
        <v>0</v>
      </c>
      <c r="M885" s="8">
        <v>0</v>
      </c>
      <c r="N885" s="94">
        <f t="shared" si="152"/>
        <v>10</v>
      </c>
      <c r="O885" s="94">
        <f t="shared" si="153"/>
        <v>5</v>
      </c>
      <c r="P885" s="324"/>
      <c r="Q885" s="324"/>
      <c r="R885" s="320"/>
      <c r="S885" s="320"/>
      <c r="T885" s="320"/>
    </row>
    <row r="886" spans="2:20" ht="41.25" customHeight="1">
      <c r="B886" s="2" t="s">
        <v>181</v>
      </c>
      <c r="C886" s="2" t="s">
        <v>867</v>
      </c>
      <c r="D886" s="3">
        <v>0</v>
      </c>
      <c r="E886" s="3">
        <v>0</v>
      </c>
      <c r="F886" s="206">
        <v>0</v>
      </c>
      <c r="G886" s="206">
        <v>0</v>
      </c>
      <c r="H886" s="206">
        <v>0</v>
      </c>
      <c r="I886" s="206">
        <v>0</v>
      </c>
      <c r="J886" s="94">
        <v>0</v>
      </c>
      <c r="K886" s="94">
        <v>0</v>
      </c>
      <c r="L886" s="124">
        <v>0</v>
      </c>
      <c r="M886" s="8">
        <v>0</v>
      </c>
      <c r="N886" s="94">
        <f t="shared" si="152"/>
        <v>0</v>
      </c>
      <c r="O886" s="94">
        <f t="shared" si="153"/>
        <v>0</v>
      </c>
      <c r="P886" s="324"/>
      <c r="Q886" s="324"/>
      <c r="R886" s="320"/>
      <c r="S886" s="320"/>
      <c r="T886" s="320"/>
    </row>
    <row r="887" spans="2:20" ht="33.75" customHeight="1">
      <c r="B887" s="2" t="s">
        <v>183</v>
      </c>
      <c r="C887" s="22" t="s">
        <v>868</v>
      </c>
      <c r="D887" s="3">
        <v>0</v>
      </c>
      <c r="E887" s="3">
        <v>0</v>
      </c>
      <c r="F887" s="206"/>
      <c r="G887" s="206">
        <v>0</v>
      </c>
      <c r="H887" s="206"/>
      <c r="I887" s="206">
        <v>0</v>
      </c>
      <c r="J887" s="94">
        <v>0</v>
      </c>
      <c r="K887" s="94">
        <v>0</v>
      </c>
      <c r="L887" s="124">
        <v>0</v>
      </c>
      <c r="M887" s="8">
        <v>0</v>
      </c>
      <c r="N887" s="94">
        <f t="shared" si="152"/>
        <v>0</v>
      </c>
      <c r="O887" s="94">
        <f t="shared" si="153"/>
        <v>0</v>
      </c>
      <c r="P887" s="324"/>
      <c r="Q887" s="324"/>
      <c r="R887" s="320"/>
      <c r="S887" s="320"/>
      <c r="T887" s="320"/>
    </row>
    <row r="888" spans="2:20" ht="16.5" customHeight="1">
      <c r="B888" s="93" t="s">
        <v>333</v>
      </c>
      <c r="C888" s="102" t="s">
        <v>1386</v>
      </c>
      <c r="D888" s="3">
        <v>0</v>
      </c>
      <c r="E888" s="3">
        <v>0</v>
      </c>
      <c r="F888" s="206">
        <v>1062.53</v>
      </c>
      <c r="G888" s="206">
        <v>1062.53</v>
      </c>
      <c r="H888" s="206">
        <v>106.25</v>
      </c>
      <c r="I888" s="206">
        <v>106.25</v>
      </c>
      <c r="J888" s="94">
        <v>0</v>
      </c>
      <c r="K888" s="94">
        <v>0</v>
      </c>
      <c r="L888" s="124">
        <v>0</v>
      </c>
      <c r="M888" s="8">
        <v>0</v>
      </c>
      <c r="N888" s="94">
        <f>D888+F888+H888+J888+L888</f>
        <v>1168.78</v>
      </c>
      <c r="O888" s="94">
        <f>E888+G888+I888+K888+M888</f>
        <v>1168.78</v>
      </c>
      <c r="P888" s="190"/>
      <c r="Q888" s="190"/>
      <c r="R888" s="191"/>
      <c r="S888" s="191"/>
      <c r="T888" s="191"/>
    </row>
    <row r="889" spans="2:21" ht="57" customHeight="1">
      <c r="B889" s="18" t="s">
        <v>119</v>
      </c>
      <c r="C889" s="122" t="s">
        <v>885</v>
      </c>
      <c r="D889" s="133">
        <f>D890+D891+D892+D893</f>
        <v>0</v>
      </c>
      <c r="E889" s="133">
        <f>E890+E891+E892+E893</f>
        <v>0</v>
      </c>
      <c r="F889" s="207">
        <v>0</v>
      </c>
      <c r="G889" s="207">
        <v>0</v>
      </c>
      <c r="H889" s="207">
        <v>20</v>
      </c>
      <c r="I889" s="207">
        <v>20</v>
      </c>
      <c r="J889" s="133">
        <f>J890+J891+J892+J893</f>
        <v>0</v>
      </c>
      <c r="K889" s="133">
        <f>K890+K891+K892+K893</f>
        <v>0</v>
      </c>
      <c r="L889" s="207">
        <v>20</v>
      </c>
      <c r="M889" s="207">
        <v>20</v>
      </c>
      <c r="N889" s="96">
        <f>D889+F889+H889+J889+L889</f>
        <v>40</v>
      </c>
      <c r="O889" s="96">
        <f>E889+G889+I889+K889+M889</f>
        <v>40</v>
      </c>
      <c r="P889" s="48" t="s">
        <v>1390</v>
      </c>
      <c r="Q889" s="48" t="s">
        <v>128</v>
      </c>
      <c r="R889" s="49">
        <v>0</v>
      </c>
      <c r="S889" s="49">
        <v>22.2</v>
      </c>
      <c r="T889" s="49">
        <v>66.7</v>
      </c>
      <c r="U889" s="292"/>
    </row>
    <row r="890" spans="2:20" ht="60" customHeight="1">
      <c r="B890" s="2" t="s">
        <v>11</v>
      </c>
      <c r="C890" s="2" t="s">
        <v>869</v>
      </c>
      <c r="D890" s="3">
        <v>0</v>
      </c>
      <c r="E890" s="3">
        <v>0</v>
      </c>
      <c r="F890" s="206">
        <v>0</v>
      </c>
      <c r="G890" s="206">
        <v>0</v>
      </c>
      <c r="H890" s="206">
        <v>0</v>
      </c>
      <c r="I890" s="206">
        <v>0</v>
      </c>
      <c r="J890" s="94">
        <v>0</v>
      </c>
      <c r="K890" s="94">
        <v>0</v>
      </c>
      <c r="L890" s="206">
        <v>0</v>
      </c>
      <c r="M890" s="206">
        <v>0</v>
      </c>
      <c r="N890" s="94">
        <f t="shared" si="152"/>
        <v>0</v>
      </c>
      <c r="O890" s="94">
        <f t="shared" si="153"/>
        <v>0</v>
      </c>
      <c r="P890" s="48" t="s">
        <v>1391</v>
      </c>
      <c r="Q890" s="48" t="s">
        <v>128</v>
      </c>
      <c r="R890" s="49" t="s">
        <v>166</v>
      </c>
      <c r="S890" s="49">
        <v>0</v>
      </c>
      <c r="T890" s="49">
        <v>0</v>
      </c>
    </row>
    <row r="891" spans="2:20" ht="59.25" customHeight="1">
      <c r="B891" s="2" t="s">
        <v>13</v>
      </c>
      <c r="C891" s="2" t="s">
        <v>870</v>
      </c>
      <c r="D891" s="3">
        <v>0</v>
      </c>
      <c r="E891" s="3">
        <v>0</v>
      </c>
      <c r="F891" s="206">
        <v>0</v>
      </c>
      <c r="G891" s="206">
        <v>0</v>
      </c>
      <c r="H891" s="206">
        <v>20</v>
      </c>
      <c r="I891" s="206">
        <v>20</v>
      </c>
      <c r="J891" s="94">
        <v>0</v>
      </c>
      <c r="K891" s="94">
        <v>0</v>
      </c>
      <c r="L891" s="206">
        <v>0</v>
      </c>
      <c r="M891" s="206">
        <v>0</v>
      </c>
      <c r="N891" s="94">
        <f t="shared" si="152"/>
        <v>20</v>
      </c>
      <c r="O891" s="94">
        <f t="shared" si="153"/>
        <v>20</v>
      </c>
      <c r="P891" s="48" t="s">
        <v>1392</v>
      </c>
      <c r="Q891" s="48" t="s">
        <v>128</v>
      </c>
      <c r="R891" s="49" t="s">
        <v>166</v>
      </c>
      <c r="S891" s="49">
        <v>36</v>
      </c>
      <c r="T891" s="49">
        <v>62.5</v>
      </c>
    </row>
    <row r="892" spans="2:20" ht="49.5" customHeight="1">
      <c r="B892" s="2" t="s">
        <v>15</v>
      </c>
      <c r="C892" s="2" t="s">
        <v>871</v>
      </c>
      <c r="D892" s="3">
        <v>0</v>
      </c>
      <c r="E892" s="3">
        <v>0</v>
      </c>
      <c r="F892" s="206">
        <v>0</v>
      </c>
      <c r="G892" s="206">
        <v>0</v>
      </c>
      <c r="H892" s="206">
        <v>0</v>
      </c>
      <c r="I892" s="206">
        <v>0</v>
      </c>
      <c r="J892" s="94">
        <v>0</v>
      </c>
      <c r="K892" s="94">
        <v>0</v>
      </c>
      <c r="L892" s="206">
        <v>20</v>
      </c>
      <c r="M892" s="206">
        <v>20</v>
      </c>
      <c r="N892" s="94">
        <f t="shared" si="152"/>
        <v>20</v>
      </c>
      <c r="O892" s="94">
        <f t="shared" si="153"/>
        <v>20</v>
      </c>
      <c r="P892" s="135" t="s">
        <v>166</v>
      </c>
      <c r="Q892" s="135" t="s">
        <v>166</v>
      </c>
      <c r="R892" s="135" t="s">
        <v>166</v>
      </c>
      <c r="S892" s="135" t="s">
        <v>166</v>
      </c>
      <c r="T892" s="135" t="s">
        <v>166</v>
      </c>
    </row>
    <row r="893" spans="2:20" ht="69" customHeight="1">
      <c r="B893" s="2" t="s">
        <v>18</v>
      </c>
      <c r="C893" s="2" t="s">
        <v>872</v>
      </c>
      <c r="D893" s="3">
        <v>0</v>
      </c>
      <c r="E893" s="3">
        <v>0</v>
      </c>
      <c r="F893" s="206">
        <v>0</v>
      </c>
      <c r="G893" s="206">
        <v>0</v>
      </c>
      <c r="H893" s="206">
        <v>0</v>
      </c>
      <c r="I893" s="206">
        <v>0</v>
      </c>
      <c r="J893" s="94">
        <v>0</v>
      </c>
      <c r="K893" s="94">
        <v>0</v>
      </c>
      <c r="L893" s="206">
        <v>0</v>
      </c>
      <c r="M893" s="206">
        <v>0</v>
      </c>
      <c r="N893" s="94">
        <f t="shared" si="152"/>
        <v>0</v>
      </c>
      <c r="O893" s="94">
        <f t="shared" si="153"/>
        <v>0</v>
      </c>
      <c r="P893" s="135" t="s">
        <v>166</v>
      </c>
      <c r="Q893" s="135" t="s">
        <v>166</v>
      </c>
      <c r="R893" s="135" t="s">
        <v>166</v>
      </c>
      <c r="S893" s="135" t="s">
        <v>166</v>
      </c>
      <c r="T893" s="135" t="s">
        <v>166</v>
      </c>
    </row>
    <row r="894" spans="2:20" ht="36" customHeight="1">
      <c r="B894" s="18" t="s">
        <v>122</v>
      </c>
      <c r="C894" s="118" t="s">
        <v>886</v>
      </c>
      <c r="D894" s="133">
        <f>D895</f>
        <v>0</v>
      </c>
      <c r="E894" s="133">
        <f aca="true" t="shared" si="154" ref="E894:M894">E895</f>
        <v>0</v>
      </c>
      <c r="F894" s="207">
        <v>0</v>
      </c>
      <c r="G894" s="207">
        <v>0</v>
      </c>
      <c r="H894" s="133">
        <f t="shared" si="154"/>
        <v>0</v>
      </c>
      <c r="I894" s="133">
        <f t="shared" si="154"/>
        <v>0</v>
      </c>
      <c r="J894" s="133">
        <f t="shared" si="154"/>
        <v>0</v>
      </c>
      <c r="K894" s="133">
        <f t="shared" si="154"/>
        <v>0</v>
      </c>
      <c r="L894" s="133">
        <f t="shared" si="154"/>
        <v>0</v>
      </c>
      <c r="M894" s="133">
        <f t="shared" si="154"/>
        <v>0</v>
      </c>
      <c r="N894" s="96">
        <f>D894+F894+H894+J894+L894</f>
        <v>0</v>
      </c>
      <c r="O894" s="96">
        <f>E894+G894+I894+K894+M894</f>
        <v>0</v>
      </c>
      <c r="P894" s="135" t="s">
        <v>166</v>
      </c>
      <c r="Q894" s="135" t="s">
        <v>166</v>
      </c>
      <c r="R894" s="135" t="s">
        <v>166</v>
      </c>
      <c r="S894" s="135" t="s">
        <v>166</v>
      </c>
      <c r="T894" s="135" t="s">
        <v>166</v>
      </c>
    </row>
    <row r="895" spans="2:20" ht="26.25" customHeight="1">
      <c r="B895" s="2" t="s">
        <v>26</v>
      </c>
      <c r="C895" s="2" t="s">
        <v>873</v>
      </c>
      <c r="D895" s="3">
        <v>0</v>
      </c>
      <c r="E895" s="3">
        <v>0</v>
      </c>
      <c r="F895" s="206">
        <v>0</v>
      </c>
      <c r="G895" s="206">
        <v>0</v>
      </c>
      <c r="H895" s="3">
        <v>0</v>
      </c>
      <c r="I895" s="8">
        <v>0</v>
      </c>
      <c r="J895" s="94">
        <v>0</v>
      </c>
      <c r="K895" s="94">
        <v>0</v>
      </c>
      <c r="L895" s="124">
        <v>0</v>
      </c>
      <c r="M895" s="8">
        <v>0</v>
      </c>
      <c r="N895" s="94">
        <f t="shared" si="152"/>
        <v>0</v>
      </c>
      <c r="O895" s="94">
        <f t="shared" si="153"/>
        <v>0</v>
      </c>
      <c r="P895" s="135" t="s">
        <v>166</v>
      </c>
      <c r="Q895" s="135" t="s">
        <v>166</v>
      </c>
      <c r="R895" s="135" t="s">
        <v>166</v>
      </c>
      <c r="S895" s="135" t="s">
        <v>166</v>
      </c>
      <c r="T895" s="135" t="s">
        <v>166</v>
      </c>
    </row>
    <row r="896" spans="2:20" ht="26.25" customHeight="1">
      <c r="B896" s="431" t="s">
        <v>644</v>
      </c>
      <c r="C896" s="431"/>
      <c r="D896" s="84">
        <f>D881+D889+D894</f>
        <v>0</v>
      </c>
      <c r="E896" s="84">
        <f aca="true" t="shared" si="155" ref="E896:M896">E881+E889+E894</f>
        <v>0</v>
      </c>
      <c r="F896" s="84">
        <f t="shared" si="155"/>
        <v>1062.53</v>
      </c>
      <c r="G896" s="84">
        <f t="shared" si="155"/>
        <v>1062.53</v>
      </c>
      <c r="H896" s="84">
        <f t="shared" si="155"/>
        <v>171.25</v>
      </c>
      <c r="I896" s="84">
        <f t="shared" si="155"/>
        <v>166.25</v>
      </c>
      <c r="J896" s="84">
        <f t="shared" si="155"/>
        <v>0</v>
      </c>
      <c r="K896" s="84">
        <f t="shared" si="155"/>
        <v>0</v>
      </c>
      <c r="L896" s="84">
        <f t="shared" si="155"/>
        <v>20</v>
      </c>
      <c r="M896" s="84">
        <f t="shared" si="155"/>
        <v>20</v>
      </c>
      <c r="N896" s="109">
        <f t="shared" si="152"/>
        <v>1253.78</v>
      </c>
      <c r="O896" s="109">
        <f t="shared" si="153"/>
        <v>1248.78</v>
      </c>
      <c r="P896" s="14"/>
      <c r="Q896" s="14"/>
      <c r="R896" s="14"/>
      <c r="S896" s="14"/>
      <c r="T896" s="14"/>
    </row>
    <row r="897" spans="2:20" ht="23.25" customHeight="1">
      <c r="B897" s="307" t="s">
        <v>1448</v>
      </c>
      <c r="C897" s="308"/>
      <c r="D897" s="308"/>
      <c r="E897" s="308"/>
      <c r="F897" s="308"/>
      <c r="G897" s="308"/>
      <c r="H897" s="308"/>
      <c r="I897" s="308"/>
      <c r="J897" s="308"/>
      <c r="K897" s="308"/>
      <c r="L897" s="308"/>
      <c r="M897" s="308"/>
      <c r="N897" s="308"/>
      <c r="O897" s="308"/>
      <c r="P897" s="308"/>
      <c r="Q897" s="308"/>
      <c r="R897" s="308"/>
      <c r="S897" s="308"/>
      <c r="T897" s="309"/>
    </row>
    <row r="898" spans="2:20" ht="23.25" customHeight="1">
      <c r="B898" s="307" t="s">
        <v>887</v>
      </c>
      <c r="C898" s="310"/>
      <c r="D898" s="310"/>
      <c r="E898" s="310"/>
      <c r="F898" s="310"/>
      <c r="G898" s="310"/>
      <c r="H898" s="310"/>
      <c r="I898" s="310"/>
      <c r="J898" s="310"/>
      <c r="K898" s="310"/>
      <c r="L898" s="310"/>
      <c r="M898" s="310"/>
      <c r="N898" s="310"/>
      <c r="O898" s="310"/>
      <c r="P898" s="310"/>
      <c r="Q898" s="310"/>
      <c r="R898" s="310"/>
      <c r="S898" s="310"/>
      <c r="T898" s="311"/>
    </row>
    <row r="899" spans="2:20" ht="56.25" customHeight="1">
      <c r="B899" s="18" t="s">
        <v>117</v>
      </c>
      <c r="C899" s="118" t="s">
        <v>888</v>
      </c>
      <c r="D899" s="133">
        <f>D900+D901+D902</f>
        <v>0</v>
      </c>
      <c r="E899" s="133">
        <f aca="true" t="shared" si="156" ref="E899:M899">E900+E901+E902</f>
        <v>0</v>
      </c>
      <c r="F899" s="207">
        <v>28637</v>
      </c>
      <c r="G899" s="207">
        <v>24049.7</v>
      </c>
      <c r="H899" s="133">
        <f t="shared" si="156"/>
        <v>0</v>
      </c>
      <c r="I899" s="133">
        <f t="shared" si="156"/>
        <v>0</v>
      </c>
      <c r="J899" s="133">
        <f t="shared" si="156"/>
        <v>0</v>
      </c>
      <c r="K899" s="133">
        <f t="shared" si="156"/>
        <v>0</v>
      </c>
      <c r="L899" s="133">
        <f t="shared" si="156"/>
        <v>0</v>
      </c>
      <c r="M899" s="133">
        <f t="shared" si="156"/>
        <v>0</v>
      </c>
      <c r="N899" s="96">
        <f>D899+F899+H899+J899+L899</f>
        <v>28637</v>
      </c>
      <c r="O899" s="96">
        <f>E899+G899+I899+K899+M899</f>
        <v>24049.7</v>
      </c>
      <c r="P899" s="50" t="s">
        <v>889</v>
      </c>
      <c r="Q899" s="50" t="s">
        <v>128</v>
      </c>
      <c r="R899" s="66" t="s">
        <v>680</v>
      </c>
      <c r="S899" s="66">
        <v>15</v>
      </c>
      <c r="T899" s="66">
        <v>12</v>
      </c>
    </row>
    <row r="900" spans="2:20" ht="35.25" customHeight="1">
      <c r="B900" s="10" t="s">
        <v>9</v>
      </c>
      <c r="C900" s="10" t="s">
        <v>874</v>
      </c>
      <c r="D900" s="11">
        <v>0</v>
      </c>
      <c r="E900" s="11">
        <v>0</v>
      </c>
      <c r="F900" s="206">
        <v>0</v>
      </c>
      <c r="G900" s="206">
        <v>0</v>
      </c>
      <c r="H900" s="11">
        <v>0</v>
      </c>
      <c r="I900" s="12">
        <v>0</v>
      </c>
      <c r="J900" s="105">
        <v>0</v>
      </c>
      <c r="K900" s="105">
        <v>0</v>
      </c>
      <c r="L900" s="131">
        <v>0</v>
      </c>
      <c r="M900" s="12">
        <v>0</v>
      </c>
      <c r="N900" s="105">
        <f t="shared" si="152"/>
        <v>0</v>
      </c>
      <c r="O900" s="105">
        <f t="shared" si="153"/>
        <v>0</v>
      </c>
      <c r="P900" s="323" t="s">
        <v>890</v>
      </c>
      <c r="Q900" s="323" t="s">
        <v>891</v>
      </c>
      <c r="R900" s="323" t="s">
        <v>892</v>
      </c>
      <c r="S900" s="323" t="s">
        <v>1393</v>
      </c>
      <c r="T900" s="323" t="s">
        <v>1394</v>
      </c>
    </row>
    <row r="901" spans="2:20" ht="14.25" customHeight="1">
      <c r="B901" s="2" t="s">
        <v>37</v>
      </c>
      <c r="C901" s="2" t="s">
        <v>875</v>
      </c>
      <c r="D901" s="3">
        <v>0</v>
      </c>
      <c r="E901" s="3">
        <v>0</v>
      </c>
      <c r="F901" s="206">
        <v>0</v>
      </c>
      <c r="G901" s="206">
        <v>0</v>
      </c>
      <c r="H901" s="3">
        <v>0</v>
      </c>
      <c r="I901" s="8">
        <v>0</v>
      </c>
      <c r="J901" s="94">
        <v>0</v>
      </c>
      <c r="K901" s="94">
        <v>0</v>
      </c>
      <c r="L901" s="124">
        <v>0</v>
      </c>
      <c r="M901" s="8">
        <v>0</v>
      </c>
      <c r="N901" s="94">
        <f t="shared" si="152"/>
        <v>0</v>
      </c>
      <c r="O901" s="94">
        <f t="shared" si="153"/>
        <v>0</v>
      </c>
      <c r="P901" s="324"/>
      <c r="Q901" s="324"/>
      <c r="R901" s="324"/>
      <c r="S901" s="324"/>
      <c r="T901" s="324"/>
    </row>
    <row r="902" spans="2:20" ht="14.25" customHeight="1">
      <c r="B902" s="2" t="s">
        <v>39</v>
      </c>
      <c r="C902" s="2" t="s">
        <v>876</v>
      </c>
      <c r="D902" s="3">
        <v>0</v>
      </c>
      <c r="E902" s="3">
        <v>0</v>
      </c>
      <c r="F902" s="206">
        <v>28637</v>
      </c>
      <c r="G902" s="206">
        <v>24049.7</v>
      </c>
      <c r="H902" s="3">
        <v>0</v>
      </c>
      <c r="I902" s="8">
        <v>0</v>
      </c>
      <c r="J902" s="94">
        <v>0</v>
      </c>
      <c r="K902" s="94">
        <v>0</v>
      </c>
      <c r="L902" s="124">
        <v>0</v>
      </c>
      <c r="M902" s="8">
        <v>0</v>
      </c>
      <c r="N902" s="94">
        <f t="shared" si="152"/>
        <v>28637</v>
      </c>
      <c r="O902" s="94">
        <f t="shared" si="153"/>
        <v>24049.7</v>
      </c>
      <c r="P902" s="324"/>
      <c r="Q902" s="324"/>
      <c r="R902" s="324"/>
      <c r="S902" s="324"/>
      <c r="T902" s="324"/>
    </row>
    <row r="903" spans="2:20" ht="14.25" customHeight="1">
      <c r="B903" s="18" t="s">
        <v>119</v>
      </c>
      <c r="C903" s="118" t="s">
        <v>893</v>
      </c>
      <c r="D903" s="133">
        <f>D904</f>
        <v>0</v>
      </c>
      <c r="E903" s="133">
        <f aca="true" t="shared" si="157" ref="E903:L903">E904</f>
        <v>0</v>
      </c>
      <c r="F903" s="206">
        <v>1684</v>
      </c>
      <c r="G903" s="206">
        <v>1684</v>
      </c>
      <c r="H903" s="133">
        <f t="shared" si="157"/>
        <v>0</v>
      </c>
      <c r="I903" s="133">
        <f t="shared" si="157"/>
        <v>0</v>
      </c>
      <c r="J903" s="133">
        <f t="shared" si="157"/>
        <v>0</v>
      </c>
      <c r="K903" s="133">
        <f t="shared" si="157"/>
        <v>0</v>
      </c>
      <c r="L903" s="133">
        <f t="shared" si="157"/>
        <v>0</v>
      </c>
      <c r="M903" s="133">
        <f>M904</f>
        <v>0</v>
      </c>
      <c r="N903" s="96">
        <f>D903+F903+H903+J903+L903</f>
        <v>1684</v>
      </c>
      <c r="O903" s="96">
        <f>E903+G903+I903+K903+M903</f>
        <v>1684</v>
      </c>
      <c r="P903" s="135" t="s">
        <v>166</v>
      </c>
      <c r="Q903" s="135" t="s">
        <v>166</v>
      </c>
      <c r="R903" s="135" t="s">
        <v>166</v>
      </c>
      <c r="S903" s="135" t="s">
        <v>166</v>
      </c>
      <c r="T903" s="135" t="s">
        <v>166</v>
      </c>
    </row>
    <row r="904" spans="2:20" ht="27" customHeight="1">
      <c r="B904" s="2" t="s">
        <v>11</v>
      </c>
      <c r="C904" s="2" t="s">
        <v>877</v>
      </c>
      <c r="D904" s="3">
        <v>0</v>
      </c>
      <c r="E904" s="3">
        <v>0</v>
      </c>
      <c r="F904" s="206">
        <v>1684</v>
      </c>
      <c r="G904" s="206">
        <v>1684</v>
      </c>
      <c r="H904" s="3">
        <v>0</v>
      </c>
      <c r="I904" s="8">
        <v>0</v>
      </c>
      <c r="J904" s="94">
        <v>0</v>
      </c>
      <c r="K904" s="94">
        <v>0</v>
      </c>
      <c r="L904" s="124">
        <v>0</v>
      </c>
      <c r="M904" s="8">
        <v>0</v>
      </c>
      <c r="N904" s="94">
        <f t="shared" si="152"/>
        <v>1684</v>
      </c>
      <c r="O904" s="94">
        <f t="shared" si="153"/>
        <v>1684</v>
      </c>
      <c r="P904" s="135" t="s">
        <v>166</v>
      </c>
      <c r="Q904" s="135" t="s">
        <v>166</v>
      </c>
      <c r="R904" s="135" t="s">
        <v>166</v>
      </c>
      <c r="S904" s="135" t="s">
        <v>166</v>
      </c>
      <c r="T904" s="135" t="s">
        <v>166</v>
      </c>
    </row>
    <row r="905" spans="2:20" ht="27.75" customHeight="1">
      <c r="B905" s="431" t="s">
        <v>721</v>
      </c>
      <c r="C905" s="431"/>
      <c r="D905" s="84">
        <f>D899+D903</f>
        <v>0</v>
      </c>
      <c r="E905" s="84">
        <f aca="true" t="shared" si="158" ref="E905:L905">E899+E903</f>
        <v>0</v>
      </c>
      <c r="F905" s="84">
        <f t="shared" si="158"/>
        <v>30321</v>
      </c>
      <c r="G905" s="84">
        <f t="shared" si="158"/>
        <v>25733.7</v>
      </c>
      <c r="H905" s="84">
        <f t="shared" si="158"/>
        <v>0</v>
      </c>
      <c r="I905" s="84">
        <f t="shared" si="158"/>
        <v>0</v>
      </c>
      <c r="J905" s="84">
        <f t="shared" si="158"/>
        <v>0</v>
      </c>
      <c r="K905" s="84">
        <f t="shared" si="158"/>
        <v>0</v>
      </c>
      <c r="L905" s="84">
        <f t="shared" si="158"/>
        <v>0</v>
      </c>
      <c r="M905" s="84">
        <f>M899+M903</f>
        <v>0</v>
      </c>
      <c r="N905" s="109">
        <f>D905+F905+H905+J905+L905</f>
        <v>30321</v>
      </c>
      <c r="O905" s="109">
        <f>E905+G905+I905+K905+M905</f>
        <v>25733.7</v>
      </c>
      <c r="P905" s="14"/>
      <c r="Q905" s="14"/>
      <c r="R905" s="14"/>
      <c r="S905" s="14"/>
      <c r="T905" s="14"/>
    </row>
    <row r="906" spans="2:20" ht="27" customHeight="1">
      <c r="B906" s="307" t="s">
        <v>1449</v>
      </c>
      <c r="C906" s="308"/>
      <c r="D906" s="308"/>
      <c r="E906" s="308"/>
      <c r="F906" s="308"/>
      <c r="G906" s="308"/>
      <c r="H906" s="308"/>
      <c r="I906" s="308"/>
      <c r="J906" s="308"/>
      <c r="K906" s="308"/>
      <c r="L906" s="308"/>
      <c r="M906" s="308"/>
      <c r="N906" s="308"/>
      <c r="O906" s="308"/>
      <c r="P906" s="308"/>
      <c r="Q906" s="308"/>
      <c r="R906" s="308"/>
      <c r="S906" s="308"/>
      <c r="T906" s="309"/>
    </row>
    <row r="907" spans="2:20" ht="27" customHeight="1">
      <c r="B907" s="347" t="s">
        <v>894</v>
      </c>
      <c r="C907" s="406"/>
      <c r="D907" s="406"/>
      <c r="E907" s="406"/>
      <c r="F907" s="406"/>
      <c r="G907" s="406"/>
      <c r="H907" s="406"/>
      <c r="I907" s="406"/>
      <c r="J907" s="406"/>
      <c r="K907" s="406"/>
      <c r="L907" s="406"/>
      <c r="M907" s="406"/>
      <c r="N907" s="406"/>
      <c r="O907" s="406"/>
      <c r="P907" s="406"/>
      <c r="Q907" s="406"/>
      <c r="R907" s="406"/>
      <c r="S907" s="406"/>
      <c r="T907" s="406"/>
    </row>
    <row r="908" spans="2:20" ht="55.5" customHeight="1">
      <c r="B908" s="18" t="s">
        <v>117</v>
      </c>
      <c r="C908" s="118" t="s">
        <v>895</v>
      </c>
      <c r="D908" s="133">
        <f aca="true" t="shared" si="159" ref="D908:M908">D909+D910+D911</f>
        <v>0</v>
      </c>
      <c r="E908" s="133">
        <f t="shared" si="159"/>
        <v>0</v>
      </c>
      <c r="F908" s="133">
        <f t="shared" si="159"/>
        <v>0</v>
      </c>
      <c r="G908" s="133">
        <f t="shared" si="159"/>
        <v>0</v>
      </c>
      <c r="H908" s="207">
        <v>278</v>
      </c>
      <c r="I908" s="207">
        <v>278</v>
      </c>
      <c r="J908" s="133">
        <f t="shared" si="159"/>
        <v>0</v>
      </c>
      <c r="K908" s="133">
        <f t="shared" si="159"/>
        <v>0</v>
      </c>
      <c r="L908" s="133">
        <f t="shared" si="159"/>
        <v>0</v>
      </c>
      <c r="M908" s="133">
        <f t="shared" si="159"/>
        <v>0</v>
      </c>
      <c r="N908" s="96">
        <f>D908+F908+H908+J908+L908</f>
        <v>278</v>
      </c>
      <c r="O908" s="96">
        <f>E908+G908+I908+K908+M908</f>
        <v>278</v>
      </c>
      <c r="P908" s="48" t="s">
        <v>1395</v>
      </c>
      <c r="Q908" s="48" t="s">
        <v>128</v>
      </c>
      <c r="R908" s="49" t="s">
        <v>166</v>
      </c>
      <c r="S908" s="49">
        <v>60</v>
      </c>
      <c r="T908" s="49">
        <v>54.55</v>
      </c>
    </row>
    <row r="909" spans="2:20" ht="50.25" customHeight="1">
      <c r="B909" s="10" t="s">
        <v>9</v>
      </c>
      <c r="C909" s="10" t="s">
        <v>878</v>
      </c>
      <c r="D909" s="11">
        <v>0</v>
      </c>
      <c r="E909" s="11">
        <v>0</v>
      </c>
      <c r="F909" s="11">
        <v>0</v>
      </c>
      <c r="G909" s="11">
        <v>0</v>
      </c>
      <c r="H909" s="206">
        <v>98</v>
      </c>
      <c r="I909" s="206">
        <v>98</v>
      </c>
      <c r="J909" s="105">
        <v>0</v>
      </c>
      <c r="K909" s="105">
        <v>0</v>
      </c>
      <c r="L909" s="131">
        <v>0</v>
      </c>
      <c r="M909" s="12">
        <v>0</v>
      </c>
      <c r="N909" s="105">
        <f t="shared" si="152"/>
        <v>98</v>
      </c>
      <c r="O909" s="105">
        <f t="shared" si="153"/>
        <v>98</v>
      </c>
      <c r="P909" s="323"/>
      <c r="Q909" s="323"/>
      <c r="R909" s="319"/>
      <c r="S909" s="319"/>
      <c r="T909" s="319"/>
    </row>
    <row r="910" spans="2:20" ht="80.25" customHeight="1">
      <c r="B910" s="2" t="s">
        <v>37</v>
      </c>
      <c r="C910" s="2" t="s">
        <v>879</v>
      </c>
      <c r="D910" s="3">
        <v>0</v>
      </c>
      <c r="E910" s="3">
        <v>0</v>
      </c>
      <c r="F910" s="3">
        <v>0</v>
      </c>
      <c r="G910" s="3">
        <v>0</v>
      </c>
      <c r="H910" s="206">
        <v>0</v>
      </c>
      <c r="I910" s="206">
        <v>0</v>
      </c>
      <c r="J910" s="94">
        <v>0</v>
      </c>
      <c r="K910" s="94">
        <v>0</v>
      </c>
      <c r="L910" s="124">
        <v>0</v>
      </c>
      <c r="M910" s="8">
        <v>0</v>
      </c>
      <c r="N910" s="94">
        <f t="shared" si="152"/>
        <v>0</v>
      </c>
      <c r="O910" s="94">
        <f t="shared" si="153"/>
        <v>0</v>
      </c>
      <c r="P910" s="324"/>
      <c r="Q910" s="324"/>
      <c r="R910" s="320"/>
      <c r="S910" s="320"/>
      <c r="T910" s="320"/>
    </row>
    <row r="911" spans="2:20" ht="40.5" customHeight="1">
      <c r="B911" s="2" t="s">
        <v>39</v>
      </c>
      <c r="C911" s="2" t="s">
        <v>880</v>
      </c>
      <c r="D911" s="3">
        <v>0</v>
      </c>
      <c r="E911" s="3">
        <v>0</v>
      </c>
      <c r="F911" s="3">
        <v>0</v>
      </c>
      <c r="G911" s="3">
        <v>0</v>
      </c>
      <c r="H911" s="206">
        <v>180</v>
      </c>
      <c r="I911" s="206">
        <v>180</v>
      </c>
      <c r="J911" s="94">
        <v>0</v>
      </c>
      <c r="K911" s="94">
        <v>0</v>
      </c>
      <c r="L911" s="124">
        <v>0</v>
      </c>
      <c r="M911" s="8">
        <v>0</v>
      </c>
      <c r="N911" s="94">
        <f t="shared" si="152"/>
        <v>180</v>
      </c>
      <c r="O911" s="94">
        <f t="shared" si="153"/>
        <v>180</v>
      </c>
      <c r="P911" s="324"/>
      <c r="Q911" s="324"/>
      <c r="R911" s="320"/>
      <c r="S911" s="320"/>
      <c r="T911" s="320"/>
    </row>
    <row r="912" spans="2:20" ht="67.5" customHeight="1">
      <c r="B912" s="18" t="s">
        <v>119</v>
      </c>
      <c r="C912" s="118" t="s">
        <v>896</v>
      </c>
      <c r="D912" s="133">
        <f>D913+D914+D915+D916</f>
        <v>0</v>
      </c>
      <c r="E912" s="133">
        <f aca="true" t="shared" si="160" ref="E912:M912">E913+E914+E915+E916</f>
        <v>0</v>
      </c>
      <c r="F912" s="207">
        <v>4717</v>
      </c>
      <c r="G912" s="207">
        <v>2998.5</v>
      </c>
      <c r="H912" s="133">
        <f t="shared" si="160"/>
        <v>0</v>
      </c>
      <c r="I912" s="133">
        <f t="shared" si="160"/>
        <v>0</v>
      </c>
      <c r="J912" s="133">
        <f t="shared" si="160"/>
        <v>0</v>
      </c>
      <c r="K912" s="133">
        <f t="shared" si="160"/>
        <v>0</v>
      </c>
      <c r="L912" s="133">
        <f t="shared" si="160"/>
        <v>0</v>
      </c>
      <c r="M912" s="133">
        <f t="shared" si="160"/>
        <v>0</v>
      </c>
      <c r="N912" s="96">
        <f>D912+F912+H912+J912+L912</f>
        <v>4717</v>
      </c>
      <c r="O912" s="96">
        <f>E912+G912+I912+K912+M912</f>
        <v>2998.5</v>
      </c>
      <c r="P912" s="48" t="s">
        <v>897</v>
      </c>
      <c r="Q912" s="48" t="s">
        <v>128</v>
      </c>
      <c r="R912" s="49" t="s">
        <v>166</v>
      </c>
      <c r="S912" s="49">
        <v>100</v>
      </c>
      <c r="T912" s="49">
        <v>100</v>
      </c>
    </row>
    <row r="913" spans="2:22" ht="57.75" customHeight="1">
      <c r="B913" s="2" t="s">
        <v>11</v>
      </c>
      <c r="C913" s="2" t="s">
        <v>881</v>
      </c>
      <c r="D913" s="3">
        <v>0</v>
      </c>
      <c r="E913" s="3">
        <v>0</v>
      </c>
      <c r="F913" s="206">
        <v>4717</v>
      </c>
      <c r="G913" s="206">
        <v>2998.5</v>
      </c>
      <c r="H913" s="3">
        <v>0</v>
      </c>
      <c r="I913" s="8">
        <v>0</v>
      </c>
      <c r="J913" s="94">
        <v>0</v>
      </c>
      <c r="K913" s="94">
        <v>0</v>
      </c>
      <c r="L913" s="124">
        <v>0</v>
      </c>
      <c r="M913" s="8">
        <v>0</v>
      </c>
      <c r="N913" s="94">
        <f t="shared" si="152"/>
        <v>4717</v>
      </c>
      <c r="O913" s="94">
        <f t="shared" si="153"/>
        <v>2998.5</v>
      </c>
      <c r="P913" s="48" t="s">
        <v>1396</v>
      </c>
      <c r="Q913" s="48" t="s">
        <v>387</v>
      </c>
      <c r="R913" s="49">
        <v>2</v>
      </c>
      <c r="S913" s="49">
        <v>0</v>
      </c>
      <c r="T913" s="49">
        <v>0</v>
      </c>
      <c r="U913" s="292"/>
      <c r="V913" s="298"/>
    </row>
    <row r="914" spans="2:20" ht="38.25" customHeight="1">
      <c r="B914" s="2" t="s">
        <v>13</v>
      </c>
      <c r="C914" s="2" t="s">
        <v>882</v>
      </c>
      <c r="D914" s="3">
        <v>0</v>
      </c>
      <c r="E914" s="3">
        <v>0</v>
      </c>
      <c r="F914" s="206">
        <v>0</v>
      </c>
      <c r="G914" s="206">
        <v>0</v>
      </c>
      <c r="H914" s="3">
        <v>0</v>
      </c>
      <c r="I914" s="8">
        <v>0</v>
      </c>
      <c r="J914" s="94">
        <v>0</v>
      </c>
      <c r="K914" s="94">
        <v>0</v>
      </c>
      <c r="L914" s="124">
        <v>0</v>
      </c>
      <c r="M914" s="8">
        <v>0</v>
      </c>
      <c r="N914" s="94">
        <f t="shared" si="152"/>
        <v>0</v>
      </c>
      <c r="O914" s="94">
        <f t="shared" si="153"/>
        <v>0</v>
      </c>
      <c r="P914" s="48" t="s">
        <v>1397</v>
      </c>
      <c r="Q914" s="48" t="s">
        <v>1398</v>
      </c>
      <c r="R914" s="49" t="s">
        <v>166</v>
      </c>
      <c r="S914" s="49">
        <v>8.5</v>
      </c>
      <c r="T914" s="49">
        <v>6.6</v>
      </c>
    </row>
    <row r="915" spans="2:20" ht="33.75" customHeight="1">
      <c r="B915" s="2" t="s">
        <v>15</v>
      </c>
      <c r="C915" s="2" t="s">
        <v>1387</v>
      </c>
      <c r="D915" s="3">
        <v>0</v>
      </c>
      <c r="E915" s="3">
        <v>0</v>
      </c>
      <c r="F915" s="206">
        <v>0</v>
      </c>
      <c r="G915" s="206">
        <v>0</v>
      </c>
      <c r="H915" s="3">
        <v>0</v>
      </c>
      <c r="I915" s="8">
        <v>0</v>
      </c>
      <c r="J915" s="94">
        <v>0</v>
      </c>
      <c r="K915" s="94">
        <v>0</v>
      </c>
      <c r="L915" s="124">
        <v>0</v>
      </c>
      <c r="M915" s="8">
        <v>0</v>
      </c>
      <c r="N915" s="94">
        <f t="shared" si="152"/>
        <v>0</v>
      </c>
      <c r="O915" s="94">
        <f t="shared" si="153"/>
        <v>0</v>
      </c>
      <c r="P915" s="48" t="s">
        <v>1399</v>
      </c>
      <c r="Q915" s="48" t="s">
        <v>128</v>
      </c>
      <c r="R915" s="49" t="s">
        <v>166</v>
      </c>
      <c r="S915" s="49">
        <v>23</v>
      </c>
      <c r="T915" s="49">
        <v>22.55</v>
      </c>
    </row>
    <row r="916" spans="2:20" ht="36.75" customHeight="1">
      <c r="B916" s="2" t="s">
        <v>18</v>
      </c>
      <c r="C916" s="2" t="s">
        <v>1388</v>
      </c>
      <c r="D916" s="3">
        <v>0</v>
      </c>
      <c r="E916" s="3">
        <v>0</v>
      </c>
      <c r="F916" s="206">
        <v>0</v>
      </c>
      <c r="G916" s="206">
        <v>0</v>
      </c>
      <c r="H916" s="3">
        <v>0</v>
      </c>
      <c r="I916" s="8">
        <v>0</v>
      </c>
      <c r="J916" s="94">
        <v>0</v>
      </c>
      <c r="K916" s="94">
        <v>0</v>
      </c>
      <c r="L916" s="124">
        <v>0</v>
      </c>
      <c r="M916" s="8">
        <v>0</v>
      </c>
      <c r="N916" s="94">
        <f t="shared" si="152"/>
        <v>0</v>
      </c>
      <c r="O916" s="94">
        <f t="shared" si="153"/>
        <v>0</v>
      </c>
      <c r="P916" s="48" t="s">
        <v>1400</v>
      </c>
      <c r="Q916" s="48" t="s">
        <v>128</v>
      </c>
      <c r="R916" s="49" t="s">
        <v>166</v>
      </c>
      <c r="S916" s="49">
        <v>67.2</v>
      </c>
      <c r="T916" s="49">
        <v>77.9</v>
      </c>
    </row>
    <row r="917" spans="2:20" ht="39.75" customHeight="1">
      <c r="B917" s="2" t="s">
        <v>20</v>
      </c>
      <c r="C917" s="229" t="s">
        <v>1389</v>
      </c>
      <c r="D917" s="3">
        <v>0</v>
      </c>
      <c r="E917" s="3">
        <v>0</v>
      </c>
      <c r="F917" s="206">
        <v>0</v>
      </c>
      <c r="G917" s="206">
        <v>0</v>
      </c>
      <c r="H917" s="3">
        <v>0</v>
      </c>
      <c r="I917" s="8">
        <v>0</v>
      </c>
      <c r="J917" s="94">
        <v>0</v>
      </c>
      <c r="K917" s="94">
        <v>0</v>
      </c>
      <c r="L917" s="124">
        <v>0</v>
      </c>
      <c r="M917" s="8">
        <v>0</v>
      </c>
      <c r="N917" s="94">
        <f>D917+F917+H917+J917+L917</f>
        <v>0</v>
      </c>
      <c r="O917" s="94">
        <f>E917+G917+I917+K917+M917</f>
        <v>0</v>
      </c>
      <c r="P917" s="244"/>
      <c r="Q917" s="244"/>
      <c r="R917" s="245"/>
      <c r="S917" s="245"/>
      <c r="T917" s="245"/>
    </row>
    <row r="918" spans="2:20" ht="30" customHeight="1">
      <c r="B918" s="431" t="s">
        <v>730</v>
      </c>
      <c r="C918" s="431"/>
      <c r="D918" s="84">
        <f>D908+D912</f>
        <v>0</v>
      </c>
      <c r="E918" s="84">
        <f aca="true" t="shared" si="161" ref="E918:M918">E908+E912</f>
        <v>0</v>
      </c>
      <c r="F918" s="84">
        <f t="shared" si="161"/>
        <v>4717</v>
      </c>
      <c r="G918" s="84">
        <f t="shared" si="161"/>
        <v>2998.5</v>
      </c>
      <c r="H918" s="84">
        <f t="shared" si="161"/>
        <v>278</v>
      </c>
      <c r="I918" s="84">
        <f t="shared" si="161"/>
        <v>278</v>
      </c>
      <c r="J918" s="84">
        <f t="shared" si="161"/>
        <v>0</v>
      </c>
      <c r="K918" s="84">
        <f t="shared" si="161"/>
        <v>0</v>
      </c>
      <c r="L918" s="84">
        <f t="shared" si="161"/>
        <v>0</v>
      </c>
      <c r="M918" s="84">
        <f t="shared" si="161"/>
        <v>0</v>
      </c>
      <c r="N918" s="109">
        <f>D918+F918+H918+J918+L918</f>
        <v>4995</v>
      </c>
      <c r="O918" s="109">
        <f>E918+G918+I918+K918+M918</f>
        <v>3276.5</v>
      </c>
      <c r="P918" s="14"/>
      <c r="Q918" s="14"/>
      <c r="R918" s="14"/>
      <c r="S918" s="14"/>
      <c r="T918" s="14"/>
    </row>
    <row r="919" spans="2:20" ht="24" customHeight="1">
      <c r="B919" s="307" t="s">
        <v>1450</v>
      </c>
      <c r="C919" s="308"/>
      <c r="D919" s="308"/>
      <c r="E919" s="308"/>
      <c r="F919" s="308"/>
      <c r="G919" s="308"/>
      <c r="H919" s="308"/>
      <c r="I919" s="308"/>
      <c r="J919" s="308"/>
      <c r="K919" s="308"/>
      <c r="L919" s="308"/>
      <c r="M919" s="308"/>
      <c r="N919" s="308"/>
      <c r="O919" s="308"/>
      <c r="P919" s="308"/>
      <c r="Q919" s="308"/>
      <c r="R919" s="308"/>
      <c r="S919" s="308"/>
      <c r="T919" s="309"/>
    </row>
    <row r="920" spans="2:20" ht="24" customHeight="1">
      <c r="B920" s="550" t="s">
        <v>104</v>
      </c>
      <c r="C920" s="551"/>
      <c r="D920" s="114">
        <f>D896+D905+D918</f>
        <v>0</v>
      </c>
      <c r="E920" s="114">
        <f aca="true" t="shared" si="162" ref="E920:M920">E896+E905+E918</f>
        <v>0</v>
      </c>
      <c r="F920" s="114">
        <f t="shared" si="162"/>
        <v>36100.53</v>
      </c>
      <c r="G920" s="114">
        <f t="shared" si="162"/>
        <v>29794.73</v>
      </c>
      <c r="H920" s="114">
        <f t="shared" si="162"/>
        <v>449.25</v>
      </c>
      <c r="I920" s="114">
        <f t="shared" si="162"/>
        <v>444.25</v>
      </c>
      <c r="J920" s="114">
        <f t="shared" si="162"/>
        <v>0</v>
      </c>
      <c r="K920" s="114">
        <f t="shared" si="162"/>
        <v>0</v>
      </c>
      <c r="L920" s="114">
        <f t="shared" si="162"/>
        <v>20</v>
      </c>
      <c r="M920" s="114">
        <f t="shared" si="162"/>
        <v>20</v>
      </c>
      <c r="N920" s="170">
        <f t="shared" si="152"/>
        <v>36569.78</v>
      </c>
      <c r="O920" s="170">
        <f t="shared" si="153"/>
        <v>30258.98</v>
      </c>
      <c r="P920" s="149"/>
      <c r="Q920" s="149"/>
      <c r="R920" s="149"/>
      <c r="S920" s="149"/>
      <c r="T920" s="149"/>
    </row>
    <row r="921" spans="2:20" ht="24" customHeight="1">
      <c r="B921" s="307" t="s">
        <v>1451</v>
      </c>
      <c r="C921" s="308"/>
      <c r="D921" s="308"/>
      <c r="E921" s="308"/>
      <c r="F921" s="308"/>
      <c r="G921" s="308"/>
      <c r="H921" s="308"/>
      <c r="I921" s="308"/>
      <c r="J921" s="308"/>
      <c r="K921" s="308"/>
      <c r="L921" s="308"/>
      <c r="M921" s="308"/>
      <c r="N921" s="308"/>
      <c r="O921" s="308"/>
      <c r="P921" s="308"/>
      <c r="Q921" s="308"/>
      <c r="R921" s="308"/>
      <c r="S921" s="308"/>
      <c r="T921" s="309"/>
    </row>
    <row r="922" spans="2:20" ht="53.25" customHeight="1">
      <c r="B922" s="492" t="s">
        <v>0</v>
      </c>
      <c r="C922" s="492" t="s">
        <v>1</v>
      </c>
      <c r="D922" s="307" t="s">
        <v>228</v>
      </c>
      <c r="E922" s="500"/>
      <c r="F922" s="497" t="s">
        <v>105</v>
      </c>
      <c r="G922" s="498"/>
      <c r="H922" s="343" t="s">
        <v>108</v>
      </c>
      <c r="I922" s="384"/>
      <c r="J922" s="376" t="s">
        <v>676</v>
      </c>
      <c r="K922" s="377"/>
      <c r="L922" s="343" t="s">
        <v>109</v>
      </c>
      <c r="M922" s="384"/>
      <c r="N922" s="343" t="s">
        <v>147</v>
      </c>
      <c r="O922" s="384"/>
      <c r="P922" s="322" t="s">
        <v>110</v>
      </c>
      <c r="Q922" s="322" t="s">
        <v>111</v>
      </c>
      <c r="R922" s="322" t="s">
        <v>112</v>
      </c>
      <c r="S922" s="322" t="s">
        <v>113</v>
      </c>
      <c r="T922" s="322" t="s">
        <v>114</v>
      </c>
    </row>
    <row r="923" spans="2:20" ht="66" customHeight="1">
      <c r="B923" s="391"/>
      <c r="C923" s="392"/>
      <c r="D923" s="6" t="s">
        <v>2</v>
      </c>
      <c r="E923" s="6" t="s">
        <v>3</v>
      </c>
      <c r="F923" s="5" t="s">
        <v>2</v>
      </c>
      <c r="G923" s="7" t="s">
        <v>3</v>
      </c>
      <c r="H923" s="6" t="s">
        <v>2</v>
      </c>
      <c r="I923" s="6" t="s">
        <v>3</v>
      </c>
      <c r="J923" s="6" t="s">
        <v>2</v>
      </c>
      <c r="K923" s="6" t="s">
        <v>3</v>
      </c>
      <c r="L923" s="6" t="s">
        <v>2</v>
      </c>
      <c r="M923" s="6" t="s">
        <v>3</v>
      </c>
      <c r="N923" s="6" t="s">
        <v>2</v>
      </c>
      <c r="O923" s="6" t="s">
        <v>3</v>
      </c>
      <c r="P923" s="322"/>
      <c r="Q923" s="322"/>
      <c r="R923" s="322"/>
      <c r="S923" s="322"/>
      <c r="T923" s="322"/>
    </row>
    <row r="924" spans="2:20" ht="56.25" customHeight="1">
      <c r="B924" s="13" t="s">
        <v>4</v>
      </c>
      <c r="C924" s="13" t="s">
        <v>5</v>
      </c>
      <c r="D924" s="13" t="s">
        <v>6</v>
      </c>
      <c r="E924" s="13" t="s">
        <v>367</v>
      </c>
      <c r="F924" s="13" t="s">
        <v>7</v>
      </c>
      <c r="G924" s="13" t="s">
        <v>8</v>
      </c>
      <c r="H924" s="13" t="s">
        <v>566</v>
      </c>
      <c r="I924" s="13" t="s">
        <v>567</v>
      </c>
      <c r="J924" s="13" t="s">
        <v>106</v>
      </c>
      <c r="K924" s="13" t="s">
        <v>568</v>
      </c>
      <c r="L924" s="13" t="s">
        <v>569</v>
      </c>
      <c r="M924" s="13" t="s">
        <v>107</v>
      </c>
      <c r="N924" s="13" t="s">
        <v>570</v>
      </c>
      <c r="O924" s="13" t="s">
        <v>571</v>
      </c>
      <c r="P924" s="13" t="s">
        <v>502</v>
      </c>
      <c r="Q924" s="13" t="s">
        <v>572</v>
      </c>
      <c r="R924" s="13" t="s">
        <v>573</v>
      </c>
      <c r="S924" s="13" t="s">
        <v>680</v>
      </c>
      <c r="T924" s="13" t="s">
        <v>681</v>
      </c>
    </row>
    <row r="925" spans="2:20" ht="14.25" customHeight="1">
      <c r="B925" s="347" t="s">
        <v>898</v>
      </c>
      <c r="C925" s="375"/>
      <c r="D925" s="375"/>
      <c r="E925" s="375"/>
      <c r="F925" s="375"/>
      <c r="G925" s="375"/>
      <c r="H925" s="375"/>
      <c r="I925" s="375"/>
      <c r="J925" s="375"/>
      <c r="K925" s="375"/>
      <c r="L925" s="375"/>
      <c r="M925" s="375"/>
      <c r="N925" s="375"/>
      <c r="O925" s="375"/>
      <c r="P925" s="375"/>
      <c r="Q925" s="375"/>
      <c r="R925" s="375"/>
      <c r="S925" s="375"/>
      <c r="T925" s="375"/>
    </row>
    <row r="926" spans="2:20" ht="24" customHeight="1">
      <c r="B926" s="347" t="s">
        <v>899</v>
      </c>
      <c r="C926" s="375"/>
      <c r="D926" s="375"/>
      <c r="E926" s="375"/>
      <c r="F926" s="375"/>
      <c r="G926" s="375"/>
      <c r="H926" s="375"/>
      <c r="I926" s="375"/>
      <c r="J926" s="375"/>
      <c r="K926" s="375"/>
      <c r="L926" s="375"/>
      <c r="M926" s="375"/>
      <c r="N926" s="375"/>
      <c r="O926" s="375"/>
      <c r="P926" s="375"/>
      <c r="Q926" s="375"/>
      <c r="R926" s="375"/>
      <c r="S926" s="375"/>
      <c r="T926" s="375"/>
    </row>
    <row r="927" spans="2:20" ht="24.75" customHeight="1">
      <c r="B927" s="18" t="s">
        <v>117</v>
      </c>
      <c r="C927" s="118" t="s">
        <v>914</v>
      </c>
      <c r="D927" s="133">
        <f>D928+D929+D930+D931+D932</f>
        <v>0</v>
      </c>
      <c r="E927" s="133">
        <f aca="true" t="shared" si="163" ref="E927:M927">E928+E929+E930+E931</f>
        <v>0</v>
      </c>
      <c r="F927" s="207">
        <v>2456</v>
      </c>
      <c r="G927" s="207">
        <v>2095.96</v>
      </c>
      <c r="H927" s="133">
        <f t="shared" si="163"/>
        <v>0</v>
      </c>
      <c r="I927" s="133">
        <f t="shared" si="163"/>
        <v>0</v>
      </c>
      <c r="J927" s="133">
        <f t="shared" si="163"/>
        <v>0</v>
      </c>
      <c r="K927" s="133">
        <f t="shared" si="163"/>
        <v>0</v>
      </c>
      <c r="L927" s="133">
        <f t="shared" si="163"/>
        <v>0</v>
      </c>
      <c r="M927" s="133">
        <f t="shared" si="163"/>
        <v>0</v>
      </c>
      <c r="N927" s="96">
        <f>D927+F927+H927+J927+L927</f>
        <v>2456</v>
      </c>
      <c r="O927" s="96">
        <f>E927+G927+I927+K927+M927</f>
        <v>2095.96</v>
      </c>
      <c r="P927" s="48" t="s">
        <v>915</v>
      </c>
      <c r="Q927" s="48" t="s">
        <v>620</v>
      </c>
      <c r="R927" s="49" t="s">
        <v>514</v>
      </c>
      <c r="S927" s="49" t="s">
        <v>515</v>
      </c>
      <c r="T927" s="49" t="s">
        <v>515</v>
      </c>
    </row>
    <row r="928" spans="2:21" ht="90" customHeight="1">
      <c r="B928" s="2" t="s">
        <v>9</v>
      </c>
      <c r="C928" s="2" t="s">
        <v>900</v>
      </c>
      <c r="D928" s="3">
        <v>0</v>
      </c>
      <c r="E928" s="3">
        <v>0</v>
      </c>
      <c r="F928" s="206">
        <v>0</v>
      </c>
      <c r="G928" s="206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94">
        <f aca="true" t="shared" si="164" ref="N928:N947">D928+F928+H928+J928+L928</f>
        <v>0</v>
      </c>
      <c r="O928" s="94">
        <f aca="true" t="shared" si="165" ref="O928:O947">E928+G928+I928+K928+M928</f>
        <v>0</v>
      </c>
      <c r="P928" s="48" t="s">
        <v>916</v>
      </c>
      <c r="Q928" s="48" t="s">
        <v>620</v>
      </c>
      <c r="R928" s="49">
        <v>0</v>
      </c>
      <c r="S928" s="49">
        <v>3</v>
      </c>
      <c r="T928" s="49">
        <v>3</v>
      </c>
      <c r="U928" s="292"/>
    </row>
    <row r="929" spans="2:21" ht="47.25" customHeight="1">
      <c r="B929" s="2" t="s">
        <v>37</v>
      </c>
      <c r="C929" s="2" t="s">
        <v>901</v>
      </c>
      <c r="D929" s="3">
        <v>0</v>
      </c>
      <c r="E929" s="3">
        <v>0</v>
      </c>
      <c r="F929" s="206">
        <v>0</v>
      </c>
      <c r="G929" s="206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94">
        <f t="shared" si="164"/>
        <v>0</v>
      </c>
      <c r="O929" s="94">
        <f t="shared" si="165"/>
        <v>0</v>
      </c>
      <c r="P929" s="48" t="s">
        <v>917</v>
      </c>
      <c r="Q929" s="48" t="s">
        <v>620</v>
      </c>
      <c r="R929" s="49">
        <v>0</v>
      </c>
      <c r="S929" s="49">
        <v>1</v>
      </c>
      <c r="T929" s="49">
        <v>1</v>
      </c>
      <c r="U929" s="292"/>
    </row>
    <row r="930" spans="2:21" ht="45" customHeight="1">
      <c r="B930" s="22" t="s">
        <v>39</v>
      </c>
      <c r="C930" s="22" t="s">
        <v>902</v>
      </c>
      <c r="D930" s="21">
        <v>0</v>
      </c>
      <c r="E930" s="21">
        <v>0</v>
      </c>
      <c r="F930" s="206">
        <v>0</v>
      </c>
      <c r="G930" s="206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98">
        <f t="shared" si="164"/>
        <v>0</v>
      </c>
      <c r="O930" s="98">
        <f t="shared" si="165"/>
        <v>0</v>
      </c>
      <c r="P930" s="48" t="s">
        <v>918</v>
      </c>
      <c r="Q930" s="48" t="s">
        <v>620</v>
      </c>
      <c r="R930" s="49">
        <v>0</v>
      </c>
      <c r="S930" s="49">
        <v>2</v>
      </c>
      <c r="T930" s="49">
        <v>2</v>
      </c>
      <c r="U930" s="292"/>
    </row>
    <row r="931" spans="2:21" ht="45.75" customHeight="1">
      <c r="B931" s="102" t="s">
        <v>179</v>
      </c>
      <c r="C931" s="102" t="s">
        <v>903</v>
      </c>
      <c r="D931" s="61">
        <v>0</v>
      </c>
      <c r="E931" s="61">
        <v>0</v>
      </c>
      <c r="F931" s="206">
        <v>0</v>
      </c>
      <c r="G931" s="206">
        <v>0</v>
      </c>
      <c r="H931" s="61">
        <v>0</v>
      </c>
      <c r="I931" s="61">
        <v>0</v>
      </c>
      <c r="J931" s="61">
        <v>0</v>
      </c>
      <c r="K931" s="61">
        <v>0</v>
      </c>
      <c r="L931" s="61">
        <v>0</v>
      </c>
      <c r="M931" s="61">
        <v>0</v>
      </c>
      <c r="N931" s="61">
        <f t="shared" si="164"/>
        <v>0</v>
      </c>
      <c r="O931" s="61">
        <f t="shared" si="165"/>
        <v>0</v>
      </c>
      <c r="P931" s="48" t="s">
        <v>919</v>
      </c>
      <c r="Q931" s="48" t="s">
        <v>620</v>
      </c>
      <c r="R931" s="49">
        <v>0</v>
      </c>
      <c r="S931" s="49">
        <v>3</v>
      </c>
      <c r="T931" s="49">
        <v>3</v>
      </c>
      <c r="U931" s="245"/>
    </row>
    <row r="932" spans="2:21" ht="49.5" customHeight="1">
      <c r="B932" s="102" t="s">
        <v>181</v>
      </c>
      <c r="C932" s="102" t="s">
        <v>1401</v>
      </c>
      <c r="D932" s="61">
        <v>0</v>
      </c>
      <c r="E932" s="61">
        <v>0</v>
      </c>
      <c r="F932" s="206">
        <v>2456</v>
      </c>
      <c r="G932" s="206">
        <v>2095.96</v>
      </c>
      <c r="H932" s="61">
        <v>0</v>
      </c>
      <c r="I932" s="61">
        <v>0</v>
      </c>
      <c r="J932" s="61">
        <v>0</v>
      </c>
      <c r="K932" s="61">
        <v>0</v>
      </c>
      <c r="L932" s="61">
        <v>0</v>
      </c>
      <c r="M932" s="61">
        <v>0</v>
      </c>
      <c r="N932" s="61">
        <f aca="true" t="shared" si="166" ref="N932:O934">D932+F932+H932+J932+L932</f>
        <v>2456</v>
      </c>
      <c r="O932" s="61">
        <f t="shared" si="166"/>
        <v>2095.96</v>
      </c>
      <c r="P932" s="48" t="s">
        <v>920</v>
      </c>
      <c r="Q932" s="48" t="s">
        <v>620</v>
      </c>
      <c r="R932" s="49">
        <v>0</v>
      </c>
      <c r="S932" s="49">
        <v>1</v>
      </c>
      <c r="T932" s="49">
        <v>1</v>
      </c>
      <c r="U932" s="245"/>
    </row>
    <row r="933" spans="2:21" ht="81.75" customHeight="1">
      <c r="B933" s="271" t="s">
        <v>663</v>
      </c>
      <c r="C933" s="102" t="s">
        <v>1402</v>
      </c>
      <c r="D933" s="61">
        <v>0</v>
      </c>
      <c r="E933" s="61">
        <v>0</v>
      </c>
      <c r="F933" s="206">
        <v>2456</v>
      </c>
      <c r="G933" s="206">
        <v>2095.96</v>
      </c>
      <c r="H933" s="61">
        <v>0</v>
      </c>
      <c r="I933" s="61">
        <v>0</v>
      </c>
      <c r="J933" s="61">
        <v>0</v>
      </c>
      <c r="K933" s="61">
        <v>0</v>
      </c>
      <c r="L933" s="61">
        <v>0</v>
      </c>
      <c r="M933" s="61">
        <v>0</v>
      </c>
      <c r="N933" s="61">
        <f t="shared" si="166"/>
        <v>2456</v>
      </c>
      <c r="O933" s="61">
        <f t="shared" si="166"/>
        <v>2095.96</v>
      </c>
      <c r="P933" s="48" t="s">
        <v>921</v>
      </c>
      <c r="Q933" s="48" t="s">
        <v>620</v>
      </c>
      <c r="R933" s="49">
        <v>0</v>
      </c>
      <c r="S933" s="49">
        <v>2</v>
      </c>
      <c r="T933" s="49">
        <v>2</v>
      </c>
      <c r="U933" s="245"/>
    </row>
    <row r="934" spans="2:21" ht="38.25" customHeight="1">
      <c r="B934" s="15" t="s">
        <v>119</v>
      </c>
      <c r="C934" s="122" t="s">
        <v>922</v>
      </c>
      <c r="D934" s="263">
        <f>D935+D936+D937+D938+D939</f>
        <v>0</v>
      </c>
      <c r="E934" s="263">
        <f aca="true" t="shared" si="167" ref="E934:M934">E935+E936+E937+E938+E939</f>
        <v>0</v>
      </c>
      <c r="F934" s="263">
        <f t="shared" si="167"/>
        <v>0</v>
      </c>
      <c r="G934" s="263">
        <f t="shared" si="167"/>
        <v>0</v>
      </c>
      <c r="H934" s="263">
        <f t="shared" si="167"/>
        <v>0</v>
      </c>
      <c r="I934" s="263">
        <f t="shared" si="167"/>
        <v>0</v>
      </c>
      <c r="J934" s="263">
        <f t="shared" si="167"/>
        <v>0</v>
      </c>
      <c r="K934" s="263">
        <f t="shared" si="167"/>
        <v>0</v>
      </c>
      <c r="L934" s="263">
        <f t="shared" si="167"/>
        <v>0</v>
      </c>
      <c r="M934" s="263">
        <f t="shared" si="167"/>
        <v>0</v>
      </c>
      <c r="N934" s="128">
        <f t="shared" si="166"/>
        <v>0</v>
      </c>
      <c r="O934" s="128">
        <f t="shared" si="166"/>
        <v>0</v>
      </c>
      <c r="P934" s="323" t="s">
        <v>923</v>
      </c>
      <c r="Q934" s="323" t="s">
        <v>128</v>
      </c>
      <c r="R934" s="319" t="s">
        <v>150</v>
      </c>
      <c r="S934" s="319">
        <v>100</v>
      </c>
      <c r="T934" s="319">
        <v>100</v>
      </c>
      <c r="U934" s="245"/>
    </row>
    <row r="935" spans="2:20" ht="94.5" customHeight="1">
      <c r="B935" s="2" t="s">
        <v>11</v>
      </c>
      <c r="C935" s="2" t="s">
        <v>904</v>
      </c>
      <c r="D935" s="3">
        <v>0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0</v>
      </c>
      <c r="M935" s="3">
        <v>0</v>
      </c>
      <c r="N935" s="94">
        <f t="shared" si="164"/>
        <v>0</v>
      </c>
      <c r="O935" s="94">
        <f t="shared" si="165"/>
        <v>0</v>
      </c>
      <c r="P935" s="324"/>
      <c r="Q935" s="324"/>
      <c r="R935" s="320"/>
      <c r="S935" s="320"/>
      <c r="T935" s="320"/>
    </row>
    <row r="936" spans="2:20" ht="45" customHeight="1">
      <c r="B936" s="2" t="s">
        <v>13</v>
      </c>
      <c r="C936" s="2" t="s">
        <v>905</v>
      </c>
      <c r="D936" s="3">
        <v>0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94">
        <f t="shared" si="164"/>
        <v>0</v>
      </c>
      <c r="O936" s="94">
        <f t="shared" si="165"/>
        <v>0</v>
      </c>
      <c r="P936" s="324"/>
      <c r="Q936" s="324"/>
      <c r="R936" s="320"/>
      <c r="S936" s="320"/>
      <c r="T936" s="320"/>
    </row>
    <row r="937" spans="2:20" ht="27.75" customHeight="1">
      <c r="B937" s="2" t="s">
        <v>15</v>
      </c>
      <c r="C937" s="2" t="s">
        <v>906</v>
      </c>
      <c r="D937" s="3">
        <v>0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94">
        <f t="shared" si="164"/>
        <v>0</v>
      </c>
      <c r="O937" s="94">
        <f t="shared" si="165"/>
        <v>0</v>
      </c>
      <c r="P937" s="324"/>
      <c r="Q937" s="324"/>
      <c r="R937" s="320"/>
      <c r="S937" s="320"/>
      <c r="T937" s="320"/>
    </row>
    <row r="938" spans="2:20" ht="21" customHeight="1">
      <c r="B938" s="2" t="s">
        <v>18</v>
      </c>
      <c r="C938" s="2" t="s">
        <v>907</v>
      </c>
      <c r="D938" s="3">
        <v>0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s="94">
        <f t="shared" si="164"/>
        <v>0</v>
      </c>
      <c r="O938" s="94">
        <f t="shared" si="165"/>
        <v>0</v>
      </c>
      <c r="P938" s="324"/>
      <c r="Q938" s="324"/>
      <c r="R938" s="320"/>
      <c r="S938" s="320"/>
      <c r="T938" s="320"/>
    </row>
    <row r="939" spans="2:20" ht="35.25" customHeight="1">
      <c r="B939" s="2" t="s">
        <v>20</v>
      </c>
      <c r="C939" s="2" t="s">
        <v>908</v>
      </c>
      <c r="D939" s="3">
        <v>0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0</v>
      </c>
      <c r="M939" s="3">
        <v>0</v>
      </c>
      <c r="N939" s="94">
        <f t="shared" si="164"/>
        <v>0</v>
      </c>
      <c r="O939" s="94">
        <f t="shared" si="165"/>
        <v>0</v>
      </c>
      <c r="P939" s="324"/>
      <c r="Q939" s="324"/>
      <c r="R939" s="320"/>
      <c r="S939" s="320"/>
      <c r="T939" s="320"/>
    </row>
    <row r="940" spans="2:20" ht="39" customHeight="1">
      <c r="B940" s="18" t="s">
        <v>122</v>
      </c>
      <c r="C940" s="118" t="s">
        <v>924</v>
      </c>
      <c r="D940" s="133">
        <f>D941+D944+D945+D946</f>
        <v>0</v>
      </c>
      <c r="E940" s="133">
        <f aca="true" t="shared" si="168" ref="E940:M940">E941+E944+E945+E946</f>
        <v>0</v>
      </c>
      <c r="F940" s="133">
        <f t="shared" si="168"/>
        <v>0</v>
      </c>
      <c r="G940" s="133">
        <f t="shared" si="168"/>
        <v>0</v>
      </c>
      <c r="H940" s="133">
        <f t="shared" si="168"/>
        <v>0</v>
      </c>
      <c r="I940" s="133">
        <f t="shared" si="168"/>
        <v>0</v>
      </c>
      <c r="J940" s="207">
        <v>4500</v>
      </c>
      <c r="K940" s="207">
        <v>2376</v>
      </c>
      <c r="L940" s="133">
        <f t="shared" si="168"/>
        <v>0</v>
      </c>
      <c r="M940" s="133">
        <f t="shared" si="168"/>
        <v>0</v>
      </c>
      <c r="N940" s="96">
        <f>D940+F940+H940+J940+L940</f>
        <v>4500</v>
      </c>
      <c r="O940" s="96">
        <f>E940+G940+I940+K940+M940</f>
        <v>2376</v>
      </c>
      <c r="P940" s="48" t="s">
        <v>925</v>
      </c>
      <c r="Q940" s="48" t="s">
        <v>620</v>
      </c>
      <c r="R940" s="49" t="s">
        <v>166</v>
      </c>
      <c r="S940" s="49">
        <v>1</v>
      </c>
      <c r="T940" s="49">
        <v>1</v>
      </c>
    </row>
    <row r="941" spans="2:20" ht="36.75" customHeight="1">
      <c r="B941" s="2" t="s">
        <v>26</v>
      </c>
      <c r="C941" s="2" t="s">
        <v>909</v>
      </c>
      <c r="D941" s="19">
        <f>D942+D943</f>
        <v>0</v>
      </c>
      <c r="E941" s="19">
        <f aca="true" t="shared" si="169" ref="E941:M941">E942+E943</f>
        <v>0</v>
      </c>
      <c r="F941" s="19">
        <f t="shared" si="169"/>
        <v>0</v>
      </c>
      <c r="G941" s="19">
        <f t="shared" si="169"/>
        <v>0</v>
      </c>
      <c r="H941" s="19">
        <f t="shared" si="169"/>
        <v>0</v>
      </c>
      <c r="I941" s="19">
        <f t="shared" si="169"/>
        <v>0</v>
      </c>
      <c r="J941" s="207">
        <v>0</v>
      </c>
      <c r="K941" s="207">
        <v>0</v>
      </c>
      <c r="L941" s="19">
        <f t="shared" si="169"/>
        <v>0</v>
      </c>
      <c r="M941" s="19">
        <f t="shared" si="169"/>
        <v>0</v>
      </c>
      <c r="N941" s="96">
        <f t="shared" si="164"/>
        <v>0</v>
      </c>
      <c r="O941" s="96">
        <f t="shared" si="165"/>
        <v>0</v>
      </c>
      <c r="P941" s="50" t="s">
        <v>926</v>
      </c>
      <c r="Q941" s="50" t="s">
        <v>927</v>
      </c>
      <c r="R941" s="66" t="s">
        <v>166</v>
      </c>
      <c r="S941" s="66">
        <v>26.13</v>
      </c>
      <c r="T941" s="66">
        <v>23</v>
      </c>
    </row>
    <row r="942" spans="2:20" ht="27" customHeight="1">
      <c r="B942" s="4" t="s">
        <v>51</v>
      </c>
      <c r="C942" s="2" t="s">
        <v>910</v>
      </c>
      <c r="D942" s="3">
        <v>0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  <c r="J942" s="206">
        <v>0</v>
      </c>
      <c r="K942" s="206">
        <v>0</v>
      </c>
      <c r="L942" s="3">
        <v>0</v>
      </c>
      <c r="M942" s="3">
        <v>0</v>
      </c>
      <c r="N942" s="94">
        <f t="shared" si="164"/>
        <v>0</v>
      </c>
      <c r="O942" s="94">
        <f t="shared" si="165"/>
        <v>0</v>
      </c>
      <c r="P942" s="323" t="s">
        <v>928</v>
      </c>
      <c r="Q942" s="323" t="s">
        <v>927</v>
      </c>
      <c r="R942" s="319" t="s">
        <v>166</v>
      </c>
      <c r="S942" s="319">
        <v>6.8</v>
      </c>
      <c r="T942" s="319">
        <v>6.8</v>
      </c>
    </row>
    <row r="943" spans="2:20" ht="22.5" customHeight="1">
      <c r="B943" s="4" t="s">
        <v>53</v>
      </c>
      <c r="C943" s="2" t="s">
        <v>911</v>
      </c>
      <c r="D943" s="3">
        <v>0</v>
      </c>
      <c r="E943" s="3">
        <v>0</v>
      </c>
      <c r="F943" s="3">
        <v>0</v>
      </c>
      <c r="G943" s="3">
        <v>0</v>
      </c>
      <c r="H943" s="3">
        <v>0</v>
      </c>
      <c r="I943" s="3">
        <v>0</v>
      </c>
      <c r="J943" s="206">
        <v>0</v>
      </c>
      <c r="K943" s="206">
        <v>0</v>
      </c>
      <c r="L943" s="3">
        <v>0</v>
      </c>
      <c r="M943" s="3">
        <v>0</v>
      </c>
      <c r="N943" s="94">
        <f t="shared" si="164"/>
        <v>0</v>
      </c>
      <c r="O943" s="94">
        <f t="shared" si="165"/>
        <v>0</v>
      </c>
      <c r="P943" s="324"/>
      <c r="Q943" s="324"/>
      <c r="R943" s="320"/>
      <c r="S943" s="320"/>
      <c r="T943" s="320"/>
    </row>
    <row r="944" spans="2:20" ht="23.25" customHeight="1">
      <c r="B944" s="2" t="s">
        <v>28</v>
      </c>
      <c r="C944" s="2" t="s">
        <v>1403</v>
      </c>
      <c r="D944" s="19">
        <v>0</v>
      </c>
      <c r="E944" s="19">
        <v>0</v>
      </c>
      <c r="F944" s="19">
        <v>0</v>
      </c>
      <c r="G944" s="19">
        <v>0</v>
      </c>
      <c r="H944" s="19">
        <v>0</v>
      </c>
      <c r="I944" s="19">
        <v>0</v>
      </c>
      <c r="J944" s="207">
        <v>4500</v>
      </c>
      <c r="K944" s="207">
        <v>2376</v>
      </c>
      <c r="L944" s="19">
        <v>0</v>
      </c>
      <c r="M944" s="19">
        <v>0</v>
      </c>
      <c r="N944" s="96">
        <f t="shared" si="164"/>
        <v>4500</v>
      </c>
      <c r="O944" s="96">
        <f t="shared" si="165"/>
        <v>2376</v>
      </c>
      <c r="P944" s="324"/>
      <c r="Q944" s="324"/>
      <c r="R944" s="320"/>
      <c r="S944" s="320"/>
      <c r="T944" s="320"/>
    </row>
    <row r="945" spans="2:20" ht="33.75" customHeight="1">
      <c r="B945" s="235" t="s">
        <v>1404</v>
      </c>
      <c r="C945" s="2" t="s">
        <v>912</v>
      </c>
      <c r="D945" s="3">
        <v>0</v>
      </c>
      <c r="E945" s="3">
        <v>0</v>
      </c>
      <c r="F945" s="3">
        <v>0</v>
      </c>
      <c r="G945" s="3">
        <v>0</v>
      </c>
      <c r="H945" s="3">
        <v>0</v>
      </c>
      <c r="I945" s="3">
        <v>0</v>
      </c>
      <c r="J945" s="206">
        <v>3000</v>
      </c>
      <c r="K945" s="206">
        <v>2030.3</v>
      </c>
      <c r="L945" s="3">
        <v>0</v>
      </c>
      <c r="M945" s="3">
        <v>0</v>
      </c>
      <c r="N945" s="94">
        <f t="shared" si="164"/>
        <v>3000</v>
      </c>
      <c r="O945" s="94">
        <f t="shared" si="165"/>
        <v>2030.3</v>
      </c>
      <c r="P945" s="324"/>
      <c r="Q945" s="324"/>
      <c r="R945" s="320"/>
      <c r="S945" s="320"/>
      <c r="T945" s="320"/>
    </row>
    <row r="946" spans="2:20" ht="14.25" customHeight="1">
      <c r="B946" s="235" t="s">
        <v>1405</v>
      </c>
      <c r="C946" s="2" t="s">
        <v>913</v>
      </c>
      <c r="D946" s="3">
        <v>0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  <c r="J946" s="206">
        <v>1500</v>
      </c>
      <c r="K946" s="206">
        <v>345.7</v>
      </c>
      <c r="L946" s="3">
        <v>0</v>
      </c>
      <c r="M946" s="3">
        <v>0</v>
      </c>
      <c r="N946" s="94">
        <f>D946+F946+H946+J946+L946</f>
        <v>1500</v>
      </c>
      <c r="O946" s="94">
        <f>E946+G946+I946+K946+M946</f>
        <v>345.7</v>
      </c>
      <c r="P946" s="288" t="s">
        <v>166</v>
      </c>
      <c r="Q946" s="288" t="s">
        <v>166</v>
      </c>
      <c r="R946" s="288" t="s">
        <v>166</v>
      </c>
      <c r="S946" s="288" t="s">
        <v>166</v>
      </c>
      <c r="T946" s="288" t="s">
        <v>166</v>
      </c>
    </row>
    <row r="947" spans="2:20" ht="14.25" customHeight="1">
      <c r="B947" s="395" t="s">
        <v>104</v>
      </c>
      <c r="C947" s="396"/>
      <c r="D947" s="84">
        <f aca="true" t="shared" si="170" ref="D947:M947">D927+D934+D940</f>
        <v>0</v>
      </c>
      <c r="E947" s="84">
        <f t="shared" si="170"/>
        <v>0</v>
      </c>
      <c r="F947" s="84">
        <f t="shared" si="170"/>
        <v>2456</v>
      </c>
      <c r="G947" s="84">
        <f t="shared" si="170"/>
        <v>2095.96</v>
      </c>
      <c r="H947" s="84">
        <f t="shared" si="170"/>
        <v>0</v>
      </c>
      <c r="I947" s="84">
        <f t="shared" si="170"/>
        <v>0</v>
      </c>
      <c r="J947" s="84">
        <f t="shared" si="170"/>
        <v>4500</v>
      </c>
      <c r="K947" s="84">
        <f t="shared" si="170"/>
        <v>2376</v>
      </c>
      <c r="L947" s="84">
        <f t="shared" si="170"/>
        <v>0</v>
      </c>
      <c r="M947" s="84">
        <f t="shared" si="170"/>
        <v>0</v>
      </c>
      <c r="N947" s="109">
        <f t="shared" si="164"/>
        <v>6956</v>
      </c>
      <c r="O947" s="109">
        <f t="shared" si="165"/>
        <v>4471.96</v>
      </c>
      <c r="P947" s="14"/>
      <c r="Q947" s="14"/>
      <c r="R947" s="14"/>
      <c r="S947" s="14"/>
      <c r="T947" s="14"/>
    </row>
    <row r="948" spans="2:20" ht="30.75" customHeight="1">
      <c r="B948" s="307" t="s">
        <v>1452</v>
      </c>
      <c r="C948" s="308"/>
      <c r="D948" s="308"/>
      <c r="E948" s="308"/>
      <c r="F948" s="308"/>
      <c r="G948" s="308"/>
      <c r="H948" s="308"/>
      <c r="I948" s="308"/>
      <c r="J948" s="308"/>
      <c r="K948" s="308"/>
      <c r="L948" s="308"/>
      <c r="M948" s="308"/>
      <c r="N948" s="308"/>
      <c r="O948" s="308"/>
      <c r="P948" s="308"/>
      <c r="Q948" s="308"/>
      <c r="R948" s="308"/>
      <c r="S948" s="308"/>
      <c r="T948" s="309"/>
    </row>
    <row r="949" spans="2:20" ht="30.75" customHeight="1">
      <c r="B949" s="554" t="s">
        <v>929</v>
      </c>
      <c r="C949" s="555"/>
      <c r="D949" s="173">
        <f aca="true" t="shared" si="171" ref="D949:M949">D100+D162+D203+D299+D476+D529+D564+D623+D655+D679+D801+D844+D877+D920+D947</f>
        <v>25756.5</v>
      </c>
      <c r="E949" s="173">
        <f t="shared" si="171"/>
        <v>4151.34</v>
      </c>
      <c r="F949" s="173">
        <f t="shared" si="171"/>
        <v>423187.7300000001</v>
      </c>
      <c r="G949" s="173">
        <f t="shared" si="171"/>
        <v>369148.35</v>
      </c>
      <c r="H949" s="173">
        <f t="shared" si="171"/>
        <v>381014.75999999995</v>
      </c>
      <c r="I949" s="173">
        <f t="shared" si="171"/>
        <v>365222.62</v>
      </c>
      <c r="J949" s="173">
        <f t="shared" si="171"/>
        <v>16907.5</v>
      </c>
      <c r="K949" s="173">
        <f t="shared" si="171"/>
        <v>14348.7</v>
      </c>
      <c r="L949" s="173">
        <f t="shared" si="171"/>
        <v>126681.12999999999</v>
      </c>
      <c r="M949" s="173">
        <f t="shared" si="171"/>
        <v>96839.12999999999</v>
      </c>
      <c r="N949" s="173">
        <f>D949+F949+H949+J949+L949</f>
        <v>973547.62</v>
      </c>
      <c r="O949" s="173">
        <f>E949+G949+I949+K949+M949</f>
        <v>849710.14</v>
      </c>
      <c r="P949" s="149"/>
      <c r="Q949" s="149"/>
      <c r="R949" s="149"/>
      <c r="S949" s="149"/>
      <c r="T949" s="149"/>
    </row>
    <row r="950" spans="2:20" ht="43.5" customHeight="1">
      <c r="B950" s="307"/>
      <c r="C950" s="308"/>
      <c r="D950" s="308"/>
      <c r="E950" s="308"/>
      <c r="F950" s="308"/>
      <c r="G950" s="308"/>
      <c r="H950" s="308"/>
      <c r="I950" s="308"/>
      <c r="J950" s="308"/>
      <c r="K950" s="308"/>
      <c r="L950" s="308"/>
      <c r="M950" s="308"/>
      <c r="N950" s="308"/>
      <c r="O950" s="308"/>
      <c r="P950" s="308"/>
      <c r="Q950" s="308"/>
      <c r="R950" s="308"/>
      <c r="S950" s="308"/>
      <c r="T950" s="309"/>
    </row>
  </sheetData>
  <sheetProtection/>
  <mergeCells count="939">
    <mergeCell ref="N650:N654"/>
    <mergeCell ref="O650:O654"/>
    <mergeCell ref="O390:O394"/>
    <mergeCell ref="B616:B620"/>
    <mergeCell ref="C616:C620"/>
    <mergeCell ref="D616:D620"/>
    <mergeCell ref="E616:E620"/>
    <mergeCell ref="F616:F620"/>
    <mergeCell ref="G616:G620"/>
    <mergeCell ref="H616:H620"/>
    <mergeCell ref="I616:I620"/>
    <mergeCell ref="J616:J620"/>
    <mergeCell ref="I390:I394"/>
    <mergeCell ref="J390:J394"/>
    <mergeCell ref="H398:H399"/>
    <mergeCell ref="I398:I399"/>
    <mergeCell ref="B442:T442"/>
    <mergeCell ref="T456:T462"/>
    <mergeCell ref="K390:K394"/>
    <mergeCell ref="L390:L394"/>
    <mergeCell ref="K616:K620"/>
    <mergeCell ref="L616:L620"/>
    <mergeCell ref="M616:M620"/>
    <mergeCell ref="N616:N620"/>
    <mergeCell ref="O616:O620"/>
    <mergeCell ref="N398:N399"/>
    <mergeCell ref="O398:O399"/>
    <mergeCell ref="L412:L416"/>
    <mergeCell ref="M412:M416"/>
    <mergeCell ref="N412:N416"/>
    <mergeCell ref="M390:M394"/>
    <mergeCell ref="N390:N394"/>
    <mergeCell ref="N345:N346"/>
    <mergeCell ref="J345:J346"/>
    <mergeCell ref="O345:O346"/>
    <mergeCell ref="M345:M346"/>
    <mergeCell ref="B345:B346"/>
    <mergeCell ref="C345:C346"/>
    <mergeCell ref="D345:D346"/>
    <mergeCell ref="E345:E346"/>
    <mergeCell ref="F345:F346"/>
    <mergeCell ref="G345:G346"/>
    <mergeCell ref="H343:H344"/>
    <mergeCell ref="M343:M344"/>
    <mergeCell ref="N343:N344"/>
    <mergeCell ref="I343:I344"/>
    <mergeCell ref="K345:K346"/>
    <mergeCell ref="L345:L346"/>
    <mergeCell ref="H345:H346"/>
    <mergeCell ref="I345:I346"/>
    <mergeCell ref="B343:B344"/>
    <mergeCell ref="C343:C344"/>
    <mergeCell ref="D343:D344"/>
    <mergeCell ref="E343:E344"/>
    <mergeCell ref="F343:F344"/>
    <mergeCell ref="G343:G344"/>
    <mergeCell ref="L341:L342"/>
    <mergeCell ref="J343:J344"/>
    <mergeCell ref="K343:K344"/>
    <mergeCell ref="L343:L344"/>
    <mergeCell ref="O343:O344"/>
    <mergeCell ref="N341:N342"/>
    <mergeCell ref="O341:O342"/>
    <mergeCell ref="M341:M342"/>
    <mergeCell ref="B341:B342"/>
    <mergeCell ref="C341:C342"/>
    <mergeCell ref="D341:D342"/>
    <mergeCell ref="E341:E342"/>
    <mergeCell ref="F341:F342"/>
    <mergeCell ref="G341:G342"/>
    <mergeCell ref="I341:I342"/>
    <mergeCell ref="J341:J342"/>
    <mergeCell ref="T32:T40"/>
    <mergeCell ref="P55:P57"/>
    <mergeCell ref="Q55:Q57"/>
    <mergeCell ref="R55:R57"/>
    <mergeCell ref="S55:S57"/>
    <mergeCell ref="T55:T57"/>
    <mergeCell ref="Q51:Q54"/>
    <mergeCell ref="K341:K342"/>
    <mergeCell ref="R32:R40"/>
    <mergeCell ref="S32:S40"/>
    <mergeCell ref="T17:T19"/>
    <mergeCell ref="P29:P31"/>
    <mergeCell ref="Q29:Q31"/>
    <mergeCell ref="R29:R31"/>
    <mergeCell ref="S29:S31"/>
    <mergeCell ref="T29:T31"/>
    <mergeCell ref="T23:T24"/>
    <mergeCell ref="Q20:Q21"/>
    <mergeCell ref="B26:T26"/>
    <mergeCell ref="U523:U524"/>
    <mergeCell ref="U817:U818"/>
    <mergeCell ref="U401:U402"/>
    <mergeCell ref="U403:U405"/>
    <mergeCell ref="U457:U463"/>
    <mergeCell ref="U517:U518"/>
    <mergeCell ref="U212:U215"/>
    <mergeCell ref="R51:R54"/>
    <mergeCell ref="U228:U230"/>
    <mergeCell ref="U289:U297"/>
    <mergeCell ref="U382:U384"/>
    <mergeCell ref="U521:U522"/>
    <mergeCell ref="B197:T197"/>
    <mergeCell ref="B204:T204"/>
    <mergeCell ref="B222:T222"/>
    <mergeCell ref="B239:T239"/>
    <mergeCell ref="B263:T263"/>
    <mergeCell ref="B198:T198"/>
    <mergeCell ref="H341:H342"/>
    <mergeCell ref="P141:P146"/>
    <mergeCell ref="Q141:Q146"/>
    <mergeCell ref="R141:R146"/>
    <mergeCell ref="R147:R148"/>
    <mergeCell ref="S141:S146"/>
    <mergeCell ref="U231:U237"/>
    <mergeCell ref="B947:C947"/>
    <mergeCell ref="B949:C949"/>
    <mergeCell ref="B925:T925"/>
    <mergeCell ref="B926:T926"/>
    <mergeCell ref="F922:G922"/>
    <mergeCell ref="H922:I922"/>
    <mergeCell ref="B63:T63"/>
    <mergeCell ref="T94:T96"/>
    <mergeCell ref="P192:P193"/>
    <mergeCell ref="Q192:Q193"/>
    <mergeCell ref="R192:R193"/>
    <mergeCell ref="B149:C149"/>
    <mergeCell ref="B163:T163"/>
    <mergeCell ref="P182:P183"/>
    <mergeCell ref="P172:P173"/>
    <mergeCell ref="Q172:Q173"/>
    <mergeCell ref="J103:K103"/>
    <mergeCell ref="J165:K165"/>
    <mergeCell ref="J206:K206"/>
    <mergeCell ref="J478:K478"/>
    <mergeCell ref="J217:J220"/>
    <mergeCell ref="K217:K220"/>
    <mergeCell ref="J302:K302"/>
    <mergeCell ref="T934:T939"/>
    <mergeCell ref="P942:P945"/>
    <mergeCell ref="Q942:Q945"/>
    <mergeCell ref="R942:R945"/>
    <mergeCell ref="S942:S945"/>
    <mergeCell ref="T942:T945"/>
    <mergeCell ref="P934:P939"/>
    <mergeCell ref="Q934:Q939"/>
    <mergeCell ref="R934:R939"/>
    <mergeCell ref="S934:S939"/>
    <mergeCell ref="S881:S887"/>
    <mergeCell ref="T881:T887"/>
    <mergeCell ref="Q922:Q923"/>
    <mergeCell ref="R922:R923"/>
    <mergeCell ref="S922:S923"/>
    <mergeCell ref="T922:T923"/>
    <mergeCell ref="S909:S911"/>
    <mergeCell ref="T909:T911"/>
    <mergeCell ref="B919:T919"/>
    <mergeCell ref="B896:C896"/>
    <mergeCell ref="B898:T898"/>
    <mergeCell ref="B897:T897"/>
    <mergeCell ref="N922:O922"/>
    <mergeCell ref="P922:P923"/>
    <mergeCell ref="B906:T906"/>
    <mergeCell ref="B905:C905"/>
    <mergeCell ref="J922:K922"/>
    <mergeCell ref="L922:M922"/>
    <mergeCell ref="B879:T879"/>
    <mergeCell ref="B880:T880"/>
    <mergeCell ref="P881:P887"/>
    <mergeCell ref="Q881:Q887"/>
    <mergeCell ref="R881:R887"/>
    <mergeCell ref="P900:P902"/>
    <mergeCell ref="Q900:Q902"/>
    <mergeCell ref="R900:R902"/>
    <mergeCell ref="S900:S902"/>
    <mergeCell ref="T900:T902"/>
    <mergeCell ref="B877:C877"/>
    <mergeCell ref="B918:C918"/>
    <mergeCell ref="B920:C920"/>
    <mergeCell ref="B922:B923"/>
    <mergeCell ref="C922:C923"/>
    <mergeCell ref="D922:E922"/>
    <mergeCell ref="B907:T907"/>
    <mergeCell ref="P909:P911"/>
    <mergeCell ref="Q909:Q911"/>
    <mergeCell ref="R909:R911"/>
    <mergeCell ref="O831:O841"/>
    <mergeCell ref="J831:J841"/>
    <mergeCell ref="P846:P847"/>
    <mergeCell ref="Q846:Q847"/>
    <mergeCell ref="R846:R847"/>
    <mergeCell ref="B844:C844"/>
    <mergeCell ref="B846:B847"/>
    <mergeCell ref="C846:C847"/>
    <mergeCell ref="D846:E846"/>
    <mergeCell ref="F846:G846"/>
    <mergeCell ref="B842:C842"/>
    <mergeCell ref="B829:T829"/>
    <mergeCell ref="B831:B841"/>
    <mergeCell ref="C831:C841"/>
    <mergeCell ref="D831:D841"/>
    <mergeCell ref="E831:E841"/>
    <mergeCell ref="F831:F841"/>
    <mergeCell ref="G831:G841"/>
    <mergeCell ref="H831:H841"/>
    <mergeCell ref="K831:K841"/>
    <mergeCell ref="I831:I841"/>
    <mergeCell ref="P824:P826"/>
    <mergeCell ref="Q824:Q826"/>
    <mergeCell ref="R824:R826"/>
    <mergeCell ref="S824:S826"/>
    <mergeCell ref="T824:T826"/>
    <mergeCell ref="B828:T828"/>
    <mergeCell ref="L831:L841"/>
    <mergeCell ref="M831:M841"/>
    <mergeCell ref="N831:N841"/>
    <mergeCell ref="B827:C827"/>
    <mergeCell ref="B818:C818"/>
    <mergeCell ref="B820:T820"/>
    <mergeCell ref="P821:P823"/>
    <mergeCell ref="Q821:Q823"/>
    <mergeCell ref="R821:R823"/>
    <mergeCell ref="S821:S823"/>
    <mergeCell ref="T821:T823"/>
    <mergeCell ref="B819:T819"/>
    <mergeCell ref="B812:C812"/>
    <mergeCell ref="B814:T814"/>
    <mergeCell ref="P816:P817"/>
    <mergeCell ref="Q816:Q817"/>
    <mergeCell ref="R816:R817"/>
    <mergeCell ref="S816:S817"/>
    <mergeCell ref="T816:T817"/>
    <mergeCell ref="B813:T813"/>
    <mergeCell ref="B807:T807"/>
    <mergeCell ref="P809:P811"/>
    <mergeCell ref="Q809:Q811"/>
    <mergeCell ref="R809:R811"/>
    <mergeCell ref="S809:S811"/>
    <mergeCell ref="T809:T811"/>
    <mergeCell ref="P803:P804"/>
    <mergeCell ref="Q803:Q804"/>
    <mergeCell ref="R803:R804"/>
    <mergeCell ref="S803:S804"/>
    <mergeCell ref="T803:T804"/>
    <mergeCell ref="B806:T806"/>
    <mergeCell ref="B801:C801"/>
    <mergeCell ref="B803:B804"/>
    <mergeCell ref="C803:C804"/>
    <mergeCell ref="D803:E803"/>
    <mergeCell ref="F803:G803"/>
    <mergeCell ref="B764:T764"/>
    <mergeCell ref="H803:I803"/>
    <mergeCell ref="J803:K803"/>
    <mergeCell ref="L803:M803"/>
    <mergeCell ref="N803:O803"/>
    <mergeCell ref="B765:T765"/>
    <mergeCell ref="B720:C720"/>
    <mergeCell ref="B722:T722"/>
    <mergeCell ref="B721:T721"/>
    <mergeCell ref="B800:T800"/>
    <mergeCell ref="B763:C763"/>
    <mergeCell ref="B774:C774"/>
    <mergeCell ref="B775:T775"/>
    <mergeCell ref="B776:T776"/>
    <mergeCell ref="B788:C788"/>
    <mergeCell ref="H681:I681"/>
    <mergeCell ref="J681:K681"/>
    <mergeCell ref="T681:T682"/>
    <mergeCell ref="B684:T684"/>
    <mergeCell ref="B685:T685"/>
    <mergeCell ref="L681:M681"/>
    <mergeCell ref="N681:O681"/>
    <mergeCell ref="T677:T678"/>
    <mergeCell ref="B679:C679"/>
    <mergeCell ref="P681:P682"/>
    <mergeCell ref="Q681:Q682"/>
    <mergeCell ref="R681:R682"/>
    <mergeCell ref="S681:S682"/>
    <mergeCell ref="B681:B682"/>
    <mergeCell ref="C681:C682"/>
    <mergeCell ref="D681:E681"/>
    <mergeCell ref="F681:G681"/>
    <mergeCell ref="P672:P674"/>
    <mergeCell ref="Q672:Q674"/>
    <mergeCell ref="R672:R674"/>
    <mergeCell ref="S672:S674"/>
    <mergeCell ref="T672:T674"/>
    <mergeCell ref="B799:C799"/>
    <mergeCell ref="P677:P678"/>
    <mergeCell ref="Q677:Q678"/>
    <mergeCell ref="R677:R678"/>
    <mergeCell ref="S677:S678"/>
    <mergeCell ref="B660:T660"/>
    <mergeCell ref="B661:T661"/>
    <mergeCell ref="P663:P667"/>
    <mergeCell ref="Q663:Q667"/>
    <mergeCell ref="R663:R667"/>
    <mergeCell ref="S663:S667"/>
    <mergeCell ref="T663:T667"/>
    <mergeCell ref="B655:C655"/>
    <mergeCell ref="B657:B658"/>
    <mergeCell ref="C657:C658"/>
    <mergeCell ref="D657:E657"/>
    <mergeCell ref="F657:G657"/>
    <mergeCell ref="H657:I657"/>
    <mergeCell ref="B656:T656"/>
    <mergeCell ref="T657:T658"/>
    <mergeCell ref="J657:K657"/>
    <mergeCell ref="L657:M657"/>
    <mergeCell ref="N657:O657"/>
    <mergeCell ref="P657:P658"/>
    <mergeCell ref="Q657:Q658"/>
    <mergeCell ref="R657:R658"/>
    <mergeCell ref="S657:S658"/>
    <mergeCell ref="L642:L646"/>
    <mergeCell ref="M642:M646"/>
    <mergeCell ref="O642:O646"/>
    <mergeCell ref="L650:L654"/>
    <mergeCell ref="M650:M654"/>
    <mergeCell ref="B628:T628"/>
    <mergeCell ref="B629:T629"/>
    <mergeCell ref="L625:M625"/>
    <mergeCell ref="N625:O625"/>
    <mergeCell ref="P625:P626"/>
    <mergeCell ref="Q625:Q626"/>
    <mergeCell ref="R625:R626"/>
    <mergeCell ref="S625:S626"/>
    <mergeCell ref="B625:B626"/>
    <mergeCell ref="C625:C626"/>
    <mergeCell ref="D625:E625"/>
    <mergeCell ref="F625:G625"/>
    <mergeCell ref="H625:I625"/>
    <mergeCell ref="J625:K625"/>
    <mergeCell ref="B621:C621"/>
    <mergeCell ref="B623:C623"/>
    <mergeCell ref="B624:T624"/>
    <mergeCell ref="B622:T622"/>
    <mergeCell ref="T625:T626"/>
    <mergeCell ref="B633:B639"/>
    <mergeCell ref="C633:C639"/>
    <mergeCell ref="D633:D639"/>
    <mergeCell ref="E633:E639"/>
    <mergeCell ref="B598:C598"/>
    <mergeCell ref="B600:T600"/>
    <mergeCell ref="B603:B612"/>
    <mergeCell ref="C603:C612"/>
    <mergeCell ref="D603:D612"/>
    <mergeCell ref="E603:E612"/>
    <mergeCell ref="F603:F612"/>
    <mergeCell ref="G603:G612"/>
    <mergeCell ref="H603:H612"/>
    <mergeCell ref="S578:S581"/>
    <mergeCell ref="T578:T581"/>
    <mergeCell ref="B575:C575"/>
    <mergeCell ref="B577:T577"/>
    <mergeCell ref="P578:P581"/>
    <mergeCell ref="Q578:Q581"/>
    <mergeCell ref="R578:R581"/>
    <mergeCell ref="P573:P574"/>
    <mergeCell ref="Q573:Q574"/>
    <mergeCell ref="R573:R574"/>
    <mergeCell ref="S573:S574"/>
    <mergeCell ref="B576:T576"/>
    <mergeCell ref="T573:T574"/>
    <mergeCell ref="P97:P98"/>
    <mergeCell ref="B102:T102"/>
    <mergeCell ref="Q94:Q96"/>
    <mergeCell ref="B92:T92"/>
    <mergeCell ref="T97:T98"/>
    <mergeCell ref="Q97:Q98"/>
    <mergeCell ref="Q77:Q82"/>
    <mergeCell ref="S109:S114"/>
    <mergeCell ref="B122:T122"/>
    <mergeCell ref="R129:R130"/>
    <mergeCell ref="T109:T114"/>
    <mergeCell ref="P109:P114"/>
    <mergeCell ref="S129:S130"/>
    <mergeCell ref="C103:C104"/>
    <mergeCell ref="F103:G103"/>
    <mergeCell ref="H103:I103"/>
    <mergeCell ref="B139:T139"/>
    <mergeCell ref="R109:R114"/>
    <mergeCell ref="P132:P134"/>
    <mergeCell ref="B106:T106"/>
    <mergeCell ref="R97:R98"/>
    <mergeCell ref="Q136:Q137"/>
    <mergeCell ref="R136:R137"/>
    <mergeCell ref="S136:S137"/>
    <mergeCell ref="T136:T137"/>
    <mergeCell ref="B99:C99"/>
    <mergeCell ref="R77:R82"/>
    <mergeCell ref="S77:S82"/>
    <mergeCell ref="B123:O123"/>
    <mergeCell ref="R94:R96"/>
    <mergeCell ref="S94:S96"/>
    <mergeCell ref="B121:C121"/>
    <mergeCell ref="D103:E103"/>
    <mergeCell ref="B103:B104"/>
    <mergeCell ref="Q109:Q114"/>
    <mergeCell ref="B91:C91"/>
    <mergeCell ref="P66:P67"/>
    <mergeCell ref="I59:I61"/>
    <mergeCell ref="J59:J61"/>
    <mergeCell ref="K59:K61"/>
    <mergeCell ref="L59:L61"/>
    <mergeCell ref="S97:S98"/>
    <mergeCell ref="S66:S67"/>
    <mergeCell ref="Q83:Q88"/>
    <mergeCell ref="R83:R88"/>
    <mergeCell ref="S83:S88"/>
    <mergeCell ref="C59:C61"/>
    <mergeCell ref="M59:M61"/>
    <mergeCell ref="N59:N61"/>
    <mergeCell ref="P51:P54"/>
    <mergeCell ref="E59:E61"/>
    <mergeCell ref="F59:F61"/>
    <mergeCell ref="G59:G61"/>
    <mergeCell ref="H59:H61"/>
    <mergeCell ref="P46:P48"/>
    <mergeCell ref="Q46:Q48"/>
    <mergeCell ref="R46:R48"/>
    <mergeCell ref="S46:S48"/>
    <mergeCell ref="T46:T48"/>
    <mergeCell ref="P49:P50"/>
    <mergeCell ref="Q49:Q50"/>
    <mergeCell ref="R49:R50"/>
    <mergeCell ref="S49:S50"/>
    <mergeCell ref="T49:T50"/>
    <mergeCell ref="R41:R44"/>
    <mergeCell ref="S41:S44"/>
    <mergeCell ref="T41:T44"/>
    <mergeCell ref="R66:R67"/>
    <mergeCell ref="T66:T67"/>
    <mergeCell ref="Q66:Q67"/>
    <mergeCell ref="S51:S54"/>
    <mergeCell ref="T51:T54"/>
    <mergeCell ref="B64:T64"/>
    <mergeCell ref="B59:B61"/>
    <mergeCell ref="T9:T16"/>
    <mergeCell ref="P9:P16"/>
    <mergeCell ref="Q9:Q16"/>
    <mergeCell ref="R9:R16"/>
    <mergeCell ref="S9:S16"/>
    <mergeCell ref="T2:T3"/>
    <mergeCell ref="B5:T5"/>
    <mergeCell ref="B6:T6"/>
    <mergeCell ref="H2:I2"/>
    <mergeCell ref="L2:M2"/>
    <mergeCell ref="R23:R24"/>
    <mergeCell ref="S23:S24"/>
    <mergeCell ref="D2:E2"/>
    <mergeCell ref="P17:P19"/>
    <mergeCell ref="Q17:Q19"/>
    <mergeCell ref="R17:R19"/>
    <mergeCell ref="S17:S19"/>
    <mergeCell ref="R20:R21"/>
    <mergeCell ref="S20:S21"/>
    <mergeCell ref="P20:P21"/>
    <mergeCell ref="B1:G1"/>
    <mergeCell ref="B2:B3"/>
    <mergeCell ref="Q2:Q3"/>
    <mergeCell ref="R2:R3"/>
    <mergeCell ref="S2:S3"/>
    <mergeCell ref="P2:P3"/>
    <mergeCell ref="N2:O2"/>
    <mergeCell ref="C2:C3"/>
    <mergeCell ref="F2:G2"/>
    <mergeCell ref="J2:K2"/>
    <mergeCell ref="B27:T27"/>
    <mergeCell ref="B62:C62"/>
    <mergeCell ref="P32:P40"/>
    <mergeCell ref="Q32:Q40"/>
    <mergeCell ref="T77:T82"/>
    <mergeCell ref="P83:P88"/>
    <mergeCell ref="T83:T88"/>
    <mergeCell ref="D59:D61"/>
    <mergeCell ref="P41:P44"/>
    <mergeCell ref="Q41:Q44"/>
    <mergeCell ref="T20:T21"/>
    <mergeCell ref="P23:P24"/>
    <mergeCell ref="Q23:Q24"/>
    <mergeCell ref="B107:T107"/>
    <mergeCell ref="P103:P104"/>
    <mergeCell ref="Q103:Q104"/>
    <mergeCell ref="R103:R104"/>
    <mergeCell ref="S103:S104"/>
    <mergeCell ref="T103:T104"/>
    <mergeCell ref="B25:C25"/>
    <mergeCell ref="L103:M103"/>
    <mergeCell ref="N103:O103"/>
    <mergeCell ref="B168:T168"/>
    <mergeCell ref="B169:T169"/>
    <mergeCell ref="T159:T160"/>
    <mergeCell ref="B165:B166"/>
    <mergeCell ref="C165:C166"/>
    <mergeCell ref="D165:E165"/>
    <mergeCell ref="B161:C161"/>
    <mergeCell ref="P165:P166"/>
    <mergeCell ref="G174:G179"/>
    <mergeCell ref="F174:F179"/>
    <mergeCell ref="Q182:Q183"/>
    <mergeCell ref="J174:J179"/>
    <mergeCell ref="T172:T173"/>
    <mergeCell ref="R182:R183"/>
    <mergeCell ref="T182:T183"/>
    <mergeCell ref="H174:H179"/>
    <mergeCell ref="I174:I179"/>
    <mergeCell ref="K174:K179"/>
    <mergeCell ref="P190:P191"/>
    <mergeCell ref="Q190:Q191"/>
    <mergeCell ref="R190:R191"/>
    <mergeCell ref="S190:S191"/>
    <mergeCell ref="T190:T191"/>
    <mergeCell ref="P180:P181"/>
    <mergeCell ref="Q180:Q181"/>
    <mergeCell ref="R180:R181"/>
    <mergeCell ref="S180:S181"/>
    <mergeCell ref="T180:T181"/>
    <mergeCell ref="T192:T193"/>
    <mergeCell ref="P194:P195"/>
    <mergeCell ref="Q194:Q195"/>
    <mergeCell ref="R194:R195"/>
    <mergeCell ref="S194:S195"/>
    <mergeCell ref="T194:T195"/>
    <mergeCell ref="S192:S193"/>
    <mergeCell ref="B188:T188"/>
    <mergeCell ref="B187:C187"/>
    <mergeCell ref="B202:C202"/>
    <mergeCell ref="B203:C203"/>
    <mergeCell ref="P199:P201"/>
    <mergeCell ref="Q199:Q201"/>
    <mergeCell ref="R199:R201"/>
    <mergeCell ref="S199:S201"/>
    <mergeCell ref="T199:T201"/>
    <mergeCell ref="B189:O189"/>
    <mergeCell ref="P206:P207"/>
    <mergeCell ref="Q206:Q207"/>
    <mergeCell ref="R206:R207"/>
    <mergeCell ref="S206:S207"/>
    <mergeCell ref="B196:C196"/>
    <mergeCell ref="B206:B207"/>
    <mergeCell ref="C206:C207"/>
    <mergeCell ref="D206:E206"/>
    <mergeCell ref="F206:G206"/>
    <mergeCell ref="H206:I206"/>
    <mergeCell ref="T206:T207"/>
    <mergeCell ref="B209:T209"/>
    <mergeCell ref="B210:T210"/>
    <mergeCell ref="P212:P215"/>
    <mergeCell ref="Q212:Q215"/>
    <mergeCell ref="R212:R215"/>
    <mergeCell ref="S212:S215"/>
    <mergeCell ref="T212:T215"/>
    <mergeCell ref="L206:M206"/>
    <mergeCell ref="N206:O206"/>
    <mergeCell ref="M217:M220"/>
    <mergeCell ref="N217:N220"/>
    <mergeCell ref="B221:C221"/>
    <mergeCell ref="B217:B220"/>
    <mergeCell ref="C217:C220"/>
    <mergeCell ref="D217:D220"/>
    <mergeCell ref="E217:E220"/>
    <mergeCell ref="F217:F220"/>
    <mergeCell ref="O217:O220"/>
    <mergeCell ref="B223:O223"/>
    <mergeCell ref="P228:P230"/>
    <mergeCell ref="Q228:Q230"/>
    <mergeCell ref="R228:R230"/>
    <mergeCell ref="S228:S230"/>
    <mergeCell ref="G217:G220"/>
    <mergeCell ref="H217:H220"/>
    <mergeCell ref="I217:I220"/>
    <mergeCell ref="L217:L220"/>
    <mergeCell ref="T228:T230"/>
    <mergeCell ref="B238:C238"/>
    <mergeCell ref="P231:P237"/>
    <mergeCell ref="Q231:Q237"/>
    <mergeCell ref="R231:R237"/>
    <mergeCell ref="S231:S237"/>
    <mergeCell ref="T231:T237"/>
    <mergeCell ref="B240:O240"/>
    <mergeCell ref="P242:P244"/>
    <mergeCell ref="Q242:Q244"/>
    <mergeCell ref="R242:R244"/>
    <mergeCell ref="S242:S244"/>
    <mergeCell ref="T242:T244"/>
    <mergeCell ref="B262:C262"/>
    <mergeCell ref="P254:P261"/>
    <mergeCell ref="Q254:Q261"/>
    <mergeCell ref="R254:R261"/>
    <mergeCell ref="S254:S261"/>
    <mergeCell ref="T254:T261"/>
    <mergeCell ref="B264:O264"/>
    <mergeCell ref="B298:C298"/>
    <mergeCell ref="B299:C299"/>
    <mergeCell ref="L302:M302"/>
    <mergeCell ref="N302:O302"/>
    <mergeCell ref="P302:P303"/>
    <mergeCell ref="P289:P297"/>
    <mergeCell ref="B301:T301"/>
    <mergeCell ref="B302:B303"/>
    <mergeCell ref="C302:C303"/>
    <mergeCell ref="D302:E302"/>
    <mergeCell ref="F302:G302"/>
    <mergeCell ref="H302:I302"/>
    <mergeCell ref="Q302:Q303"/>
    <mergeCell ref="E313:E315"/>
    <mergeCell ref="F313:F315"/>
    <mergeCell ref="B306:T306"/>
    <mergeCell ref="B313:B315"/>
    <mergeCell ref="C313:C315"/>
    <mergeCell ref="D313:D315"/>
    <mergeCell ref="Q289:Q297"/>
    <mergeCell ref="R289:R297"/>
    <mergeCell ref="S289:S297"/>
    <mergeCell ref="T289:T297"/>
    <mergeCell ref="M313:M315"/>
    <mergeCell ref="N313:N315"/>
    <mergeCell ref="R302:R303"/>
    <mergeCell ref="S302:S303"/>
    <mergeCell ref="T302:T303"/>
    <mergeCell ref="B305:T305"/>
    <mergeCell ref="O313:O315"/>
    <mergeCell ref="J313:J315"/>
    <mergeCell ref="K313:K315"/>
    <mergeCell ref="B329:C329"/>
    <mergeCell ref="P325:P328"/>
    <mergeCell ref="Q325:Q328"/>
    <mergeCell ref="G313:G315"/>
    <mergeCell ref="H313:H315"/>
    <mergeCell ref="I313:I315"/>
    <mergeCell ref="L313:L315"/>
    <mergeCell ref="R325:R328"/>
    <mergeCell ref="S325:S328"/>
    <mergeCell ref="T325:T328"/>
    <mergeCell ref="B331:O331"/>
    <mergeCell ref="P337:P338"/>
    <mergeCell ref="Q337:Q338"/>
    <mergeCell ref="R337:R338"/>
    <mergeCell ref="S337:S338"/>
    <mergeCell ref="T337:T338"/>
    <mergeCell ref="B330:T330"/>
    <mergeCell ref="B390:B394"/>
    <mergeCell ref="C390:C394"/>
    <mergeCell ref="D390:D394"/>
    <mergeCell ref="E390:E394"/>
    <mergeCell ref="F390:F394"/>
    <mergeCell ref="G390:G394"/>
    <mergeCell ref="B363:C363"/>
    <mergeCell ref="H390:H394"/>
    <mergeCell ref="F633:F639"/>
    <mergeCell ref="G633:G639"/>
    <mergeCell ref="H633:H639"/>
    <mergeCell ref="I633:I639"/>
    <mergeCell ref="B365:T365"/>
    <mergeCell ref="B364:T364"/>
    <mergeCell ref="J633:J639"/>
    <mergeCell ref="K633:K639"/>
    <mergeCell ref="L633:L639"/>
    <mergeCell ref="M633:M639"/>
    <mergeCell ref="N633:N639"/>
    <mergeCell ref="O633:O639"/>
    <mergeCell ref="P370:P372"/>
    <mergeCell ref="Q370:Q372"/>
    <mergeCell ref="P381:P383"/>
    <mergeCell ref="Q381:Q383"/>
    <mergeCell ref="L398:L399"/>
    <mergeCell ref="M398:M399"/>
    <mergeCell ref="R370:R372"/>
    <mergeCell ref="S370:S372"/>
    <mergeCell ref="T370:T372"/>
    <mergeCell ref="B642:B646"/>
    <mergeCell ref="C642:C646"/>
    <mergeCell ref="D642:D646"/>
    <mergeCell ref="E642:E646"/>
    <mergeCell ref="F642:F646"/>
    <mergeCell ref="B378:C378"/>
    <mergeCell ref="B380:T380"/>
    <mergeCell ref="R381:R383"/>
    <mergeCell ref="S381:S383"/>
    <mergeCell ref="T381:T383"/>
    <mergeCell ref="B379:T379"/>
    <mergeCell ref="C398:C399"/>
    <mergeCell ref="B398:B399"/>
    <mergeCell ref="D398:D399"/>
    <mergeCell ref="E398:E399"/>
    <mergeCell ref="F398:F399"/>
    <mergeCell ref="G398:G399"/>
    <mergeCell ref="J398:J399"/>
    <mergeCell ref="K398:K399"/>
    <mergeCell ref="P400:P401"/>
    <mergeCell ref="Q400:Q401"/>
    <mergeCell ref="R400:R401"/>
    <mergeCell ref="S400:S401"/>
    <mergeCell ref="T400:T401"/>
    <mergeCell ref="P402:P404"/>
    <mergeCell ref="Q402:Q404"/>
    <mergeCell ref="R402:R404"/>
    <mergeCell ref="S402:S404"/>
    <mergeCell ref="T402:T404"/>
    <mergeCell ref="B408:C408"/>
    <mergeCell ref="B410:T410"/>
    <mergeCell ref="C412:C416"/>
    <mergeCell ref="B412:B416"/>
    <mergeCell ref="D412:D416"/>
    <mergeCell ref="E412:E416"/>
    <mergeCell ref="F412:F416"/>
    <mergeCell ref="G412:G416"/>
    <mergeCell ref="H412:H416"/>
    <mergeCell ref="I412:I416"/>
    <mergeCell ref="O412:O416"/>
    <mergeCell ref="B417:C417"/>
    <mergeCell ref="B419:T419"/>
    <mergeCell ref="P420:P421"/>
    <mergeCell ref="Q420:Q421"/>
    <mergeCell ref="R420:R421"/>
    <mergeCell ref="S420:S421"/>
    <mergeCell ref="T420:T421"/>
    <mergeCell ref="P422:P424"/>
    <mergeCell ref="Q422:Q424"/>
    <mergeCell ref="R422:R424"/>
    <mergeCell ref="S422:S424"/>
    <mergeCell ref="T422:T424"/>
    <mergeCell ref="P426:P432"/>
    <mergeCell ref="Q426:Q432"/>
    <mergeCell ref="R426:R432"/>
    <mergeCell ref="S426:S432"/>
    <mergeCell ref="T426:T432"/>
    <mergeCell ref="P434:P435"/>
    <mergeCell ref="Q434:Q435"/>
    <mergeCell ref="R434:R435"/>
    <mergeCell ref="S434:S435"/>
    <mergeCell ref="T434:T435"/>
    <mergeCell ref="P436:P437"/>
    <mergeCell ref="Q436:Q437"/>
    <mergeCell ref="R436:R437"/>
    <mergeCell ref="S436:S437"/>
    <mergeCell ref="T436:T437"/>
    <mergeCell ref="B440:C440"/>
    <mergeCell ref="G642:G646"/>
    <mergeCell ref="H642:H646"/>
    <mergeCell ref="I642:I646"/>
    <mergeCell ref="J642:J646"/>
    <mergeCell ref="K642:K646"/>
    <mergeCell ref="B476:C476"/>
    <mergeCell ref="B478:B479"/>
    <mergeCell ref="C478:C479"/>
    <mergeCell ref="D478:E478"/>
    <mergeCell ref="N642:N646"/>
    <mergeCell ref="B650:B654"/>
    <mergeCell ref="C650:C654"/>
    <mergeCell ref="D650:D654"/>
    <mergeCell ref="E650:E654"/>
    <mergeCell ref="F650:F654"/>
    <mergeCell ref="G650:G654"/>
    <mergeCell ref="H650:H654"/>
    <mergeCell ref="I650:I654"/>
    <mergeCell ref="J650:J654"/>
    <mergeCell ref="R467:R469"/>
    <mergeCell ref="S467:S469"/>
    <mergeCell ref="L478:M478"/>
    <mergeCell ref="N478:O478"/>
    <mergeCell ref="P478:P479"/>
    <mergeCell ref="Q478:Q479"/>
    <mergeCell ref="B475:T475"/>
    <mergeCell ref="B474:C474"/>
    <mergeCell ref="T467:T469"/>
    <mergeCell ref="B452:C452"/>
    <mergeCell ref="B454:T454"/>
    <mergeCell ref="P456:P462"/>
    <mergeCell ref="Q456:Q462"/>
    <mergeCell ref="R456:R462"/>
    <mergeCell ref="S456:S462"/>
    <mergeCell ref="B463:C463"/>
    <mergeCell ref="B465:T465"/>
    <mergeCell ref="P467:P469"/>
    <mergeCell ref="F478:G478"/>
    <mergeCell ref="H478:I478"/>
    <mergeCell ref="R478:R479"/>
    <mergeCell ref="S478:S479"/>
    <mergeCell ref="T478:T479"/>
    <mergeCell ref="B464:T464"/>
    <mergeCell ref="Q467:Q469"/>
    <mergeCell ref="B481:T481"/>
    <mergeCell ref="B482:T482"/>
    <mergeCell ref="B492:B514"/>
    <mergeCell ref="C492:C514"/>
    <mergeCell ref="D492:D514"/>
    <mergeCell ref="E492:E514"/>
    <mergeCell ref="F492:F514"/>
    <mergeCell ref="G492:G514"/>
    <mergeCell ref="H492:H514"/>
    <mergeCell ref="I492:I514"/>
    <mergeCell ref="L492:L514"/>
    <mergeCell ref="M492:M514"/>
    <mergeCell ref="N492:N514"/>
    <mergeCell ref="O492:O514"/>
    <mergeCell ref="P516:P517"/>
    <mergeCell ref="Q516:Q517"/>
    <mergeCell ref="R516:R517"/>
    <mergeCell ref="S516:S517"/>
    <mergeCell ref="T516:T517"/>
    <mergeCell ref="P520:P521"/>
    <mergeCell ref="Q520:Q521"/>
    <mergeCell ref="R520:R521"/>
    <mergeCell ref="S520:S521"/>
    <mergeCell ref="T520:T521"/>
    <mergeCell ref="P522:P523"/>
    <mergeCell ref="Q522:Q523"/>
    <mergeCell ref="R522:R523"/>
    <mergeCell ref="S522:S523"/>
    <mergeCell ref="T522:T523"/>
    <mergeCell ref="P524:P525"/>
    <mergeCell ref="Q524:Q525"/>
    <mergeCell ref="R524:R525"/>
    <mergeCell ref="S524:S525"/>
    <mergeCell ref="T524:T525"/>
    <mergeCell ref="Q531:Q532"/>
    <mergeCell ref="B529:C529"/>
    <mergeCell ref="B531:B532"/>
    <mergeCell ref="C531:C532"/>
    <mergeCell ref="D531:E531"/>
    <mergeCell ref="F531:G531"/>
    <mergeCell ref="B530:T530"/>
    <mergeCell ref="S531:S532"/>
    <mergeCell ref="B564:C564"/>
    <mergeCell ref="H531:I531"/>
    <mergeCell ref="L531:M531"/>
    <mergeCell ref="N531:O531"/>
    <mergeCell ref="B528:C528"/>
    <mergeCell ref="P531:P532"/>
    <mergeCell ref="C566:C567"/>
    <mergeCell ref="J566:K566"/>
    <mergeCell ref="L566:M566"/>
    <mergeCell ref="N566:O566"/>
    <mergeCell ref="R531:R532"/>
    <mergeCell ref="B565:T565"/>
    <mergeCell ref="T531:T532"/>
    <mergeCell ref="B534:T534"/>
    <mergeCell ref="B535:T535"/>
    <mergeCell ref="J531:K531"/>
    <mergeCell ref="M603:M612"/>
    <mergeCell ref="N603:N612"/>
    <mergeCell ref="B569:T569"/>
    <mergeCell ref="B570:T570"/>
    <mergeCell ref="I603:I612"/>
    <mergeCell ref="P566:P567"/>
    <mergeCell ref="Q566:Q567"/>
    <mergeCell ref="R566:R567"/>
    <mergeCell ref="S566:S567"/>
    <mergeCell ref="B566:B567"/>
    <mergeCell ref="B948:T948"/>
    <mergeCell ref="N846:O846"/>
    <mergeCell ref="H846:I846"/>
    <mergeCell ref="L846:M846"/>
    <mergeCell ref="S846:S847"/>
    <mergeCell ref="T566:T567"/>
    <mergeCell ref="D566:E566"/>
    <mergeCell ref="F566:G566"/>
    <mergeCell ref="H566:I566"/>
    <mergeCell ref="B850:T850"/>
    <mergeCell ref="T846:T847"/>
    <mergeCell ref="B849:T849"/>
    <mergeCell ref="J846:K846"/>
    <mergeCell ref="B878:T878"/>
    <mergeCell ref="U172:U173"/>
    <mergeCell ref="B843:T843"/>
    <mergeCell ref="B174:B179"/>
    <mergeCell ref="O603:O612"/>
    <mergeCell ref="K650:K654"/>
    <mergeCell ref="S182:S183"/>
    <mergeCell ref="B802:T802"/>
    <mergeCell ref="B599:T599"/>
    <mergeCell ref="B680:T680"/>
    <mergeCell ref="B409:T409"/>
    <mergeCell ref="B418:T418"/>
    <mergeCell ref="B441:T441"/>
    <mergeCell ref="B453:T453"/>
    <mergeCell ref="J603:J612"/>
    <mergeCell ref="K603:K612"/>
    <mergeCell ref="L603:L612"/>
    <mergeCell ref="F165:G165"/>
    <mergeCell ref="H165:I165"/>
    <mergeCell ref="T129:T130"/>
    <mergeCell ref="R165:R166"/>
    <mergeCell ref="S165:S166"/>
    <mergeCell ref="P153:P158"/>
    <mergeCell ref="B140:T140"/>
    <mergeCell ref="B138:C138"/>
    <mergeCell ref="T141:T146"/>
    <mergeCell ref="P147:P148"/>
    <mergeCell ref="B162:C162"/>
    <mergeCell ref="B93:T93"/>
    <mergeCell ref="P94:P96"/>
    <mergeCell ref="Q165:Q166"/>
    <mergeCell ref="B151:T151"/>
    <mergeCell ref="O59:O61"/>
    <mergeCell ref="R153:R158"/>
    <mergeCell ref="S153:S158"/>
    <mergeCell ref="T153:T158"/>
    <mergeCell ref="Q132:Q134"/>
    <mergeCell ref="L174:L179"/>
    <mergeCell ref="M174:M179"/>
    <mergeCell ref="N174:N179"/>
    <mergeCell ref="O174:O179"/>
    <mergeCell ref="L165:M165"/>
    <mergeCell ref="S172:S173"/>
    <mergeCell ref="R172:R173"/>
    <mergeCell ref="R132:R134"/>
    <mergeCell ref="S132:S134"/>
    <mergeCell ref="T132:T134"/>
    <mergeCell ref="Q159:Q160"/>
    <mergeCell ref="B150:T150"/>
    <mergeCell ref="S147:S148"/>
    <mergeCell ref="T147:T148"/>
    <mergeCell ref="Q147:Q148"/>
    <mergeCell ref="Q153:Q158"/>
    <mergeCell ref="P136:P137"/>
    <mergeCell ref="B845:T845"/>
    <mergeCell ref="B921:T921"/>
    <mergeCell ref="N165:O165"/>
    <mergeCell ref="R159:R160"/>
    <mergeCell ref="S159:S160"/>
    <mergeCell ref="T165:T166"/>
    <mergeCell ref="P159:P160"/>
    <mergeCell ref="C174:C179"/>
    <mergeCell ref="D174:D179"/>
    <mergeCell ref="E174:E179"/>
    <mergeCell ref="B950:T950"/>
    <mergeCell ref="B789:T789"/>
    <mergeCell ref="B790:T790"/>
    <mergeCell ref="B101:T101"/>
    <mergeCell ref="B164:T164"/>
    <mergeCell ref="B205:T205"/>
    <mergeCell ref="B300:T300"/>
    <mergeCell ref="B477:T477"/>
    <mergeCell ref="P129:P130"/>
    <mergeCell ref="Q129:Q130"/>
  </mergeCells>
  <printOptions/>
  <pageMargins left="0.3937007874015748" right="0.3937007874015748" top="0.5511811023622047" bottom="0.5511811023622047" header="0.3937007874015748" footer="0.3937007874015748"/>
  <pageSetup fitToHeight="100" horizontalDpi="600" verticalDpi="600" orientation="landscape" paperSize="9" scale="5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Россихина М.Е.</dc:creator>
  <cp:keywords/>
  <dc:description/>
  <cp:lastModifiedBy>trishenko</cp:lastModifiedBy>
  <cp:lastPrinted>2018-04-26T05:28:55Z</cp:lastPrinted>
  <dcterms:created xsi:type="dcterms:W3CDTF">2017-02-02T09:01:16Z</dcterms:created>
  <dcterms:modified xsi:type="dcterms:W3CDTF">2018-04-26T05:51:53Z</dcterms:modified>
  <cp:category/>
  <cp:version/>
  <cp:contentType/>
  <cp:contentStatus/>
</cp:coreProperties>
</file>